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  <sheet name="Приложение 2" sheetId="2" r:id="rId2"/>
    <sheet name="Приложение 4" sheetId="3" r:id="rId3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<sst xmlns="http://schemas.openxmlformats.org/spreadsheetml/2006/main" count="493" uniqueCount="253">
  <si>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</si>
  <si>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</si>
  <si>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</si>
  <si>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</si>
  <si>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</si>
  <si>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</si>
  <si>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</si>
  <si>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</si>
  <si>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</si>
  <si>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</si>
  <si>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</si>
  <si>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</si>
  <si>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</si>
  <si>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</si>
  <si>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</si>
  <si>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</si>
  <si>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</si>
  <si>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</si>
  <si>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</si>
  <si>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</si>
  <si>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</si>
  <si>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</si>
  <si>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</si>
  <si>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</si>
  <si>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</si>
  <si>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</si>
  <si>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</si>
  <si>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</si>
  <si>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</si>
  <si>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</si>
  <si>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</si>
  <si>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</si>
  <si>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</si>
  <si>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</si>
  <si>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</si>
  <si>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</si>
  <si>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</si>
  <si>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</si>
  <si>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</si>
  <si>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</si>
  <si>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</si>
  <si>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</si>
  <si>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</si>
  <si>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</si>
  <si>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</si>
  <si>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</si>
  <si>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</si>
  <si>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</si>
  <si>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</si>
  <si>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</si>
  <si>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</si>
  <si>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</si>
  <si>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</si>
  <si>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</si>
  <si>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</si>
  <si>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</si>
  <si>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</si>
  <si>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</si>
  <si>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</si>
  <si>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</si>
  <si>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</si>
  <si>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</si>
  <si>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</si>
  <si>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</si>
  <si>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</si>
  <si>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</si>
  <si>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</si>
  <si>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</si>
  <si>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</si>
  <si>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</si>
  <si>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</si>
  <si>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</si>
  <si>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</si>
  <si>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</si>
  <si>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</si>
  <si>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</si>
  <si>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</si>
  <si>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</si>
  <si>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</si>
  <si>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</si>
  <si>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</si>
  <si>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</si>
  <si>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</si>
  <si>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</si>
  <si>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</si>
  <si>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</si>
  <si>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</si>
  <si>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</si>
  <si>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</si>
  <si>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</si>
  <si>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</si>
  <si>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</si>
  <si>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</si>
  <si>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</si>
  <si>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</si>
  <si>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</si>
  <si>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</si>
  <si>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</si>
  <si>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</si>
  <si>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</si>
  <si>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</si>
  <si>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</si>
  <si>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</si>
  <si>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</si>
  <si>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</si>
  <si>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</si>
  <si>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</si>
  <si>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</si>
  <si>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</si>
  <si>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</si>
  <si>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</si>
  <si>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</si>
  <si>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</si>
  <si>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</si>
  <si>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</si>
  <si>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</si>
  <si>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</si>
  <si>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</si>
  <si>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</si>
  <si>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</si>
  <si>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</si>
  <si>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</si>
  <si>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</si>
  <si>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</si>
  <si>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</si>
  <si>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</si>
  <si>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</si>
  <si>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</si>
  <si>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</si>
  <si>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</si>
  <si>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</si>
  <si>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</si>
  <si>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>Прибыль (+,-)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</si>
  <si>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</si>
  <si>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</si>
  <si>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</si>
  <si>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</si>
  <si>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</si>
  <si>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</si>
  <si>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</si>
  <si>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</si>
  <si>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</si>
  <si>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</si>
  <si>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</si>
  <si>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</si>
  <si>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</si>
  <si>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Задолженность на отчетную дату: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</si>
  <si>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</si>
  <si>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</si>
  <si>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</si>
  <si>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</si>
  <si>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</si>
  <si>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5.1.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</si>
  <si>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</si>
  <si>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</si>
  <si>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</si>
  <si>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</si>
  <si>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</si>
  <si>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</si>
  <si>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</si>
  <si>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</si>
  <si>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</si>
  <si>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</si>
  <si>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</si>
  <si>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</si>
  <si>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</si>
  <si>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</si>
  <si>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</si>
  <si>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</si>
  <si>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</si>
  <si>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</si>
  <si>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</si>
  <si>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</si>
  <si>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</si>
  <si>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</si>
  <si>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</si>
  <si>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</si>
  <si>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</si>
  <si>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</si>
  <si>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</si>
  <si>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</si>
  <si>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</si>
  <si>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</si>
  <si>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</si>
  <si>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</si>
  <si>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</si>
  <si>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</si>
  <si>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</si>
  <si>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</si>
  <si>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</si>
  <si>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</si>
  <si>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</si>
  <si>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</si>
  <si>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</si>
  <si>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</si>
  <si>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</si>
  <si>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</si>
  <si>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</si>
  <si>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</si>
  <si>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</si>
  <si>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</si>
  <si>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</si>
  <si>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</si>
  <si>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</si>
  <si>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</si>
  <si>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</si>
  <si>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</si>
  <si>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</si>
  <si>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</si>
  <si>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</si>
  <si>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</si>
  <si>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</si>
  <si>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</si>
  <si>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</si>
  <si>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</si>
  <si>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</si>
  <si>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</si>
  <si>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</si>
  <si>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r>
      <t xml:space="preserve"> муниципального образования </t>
    </r>
    <r>
      <rPr>
        <b/>
        <u val="single"/>
        <sz val="14"/>
        <rFont val="Times New Roman CYR"/>
        <family val="0"/>
      </rPr>
      <t>"Свердловское городское поселение"</t>
    </r>
  </si>
  <si>
    <t xml:space="preserve">                         (муниципальный район, городской округ, городское поселение, сельское поселение)</t>
  </si>
  <si>
    <r>
      <t xml:space="preserve"> Ленинградской области </t>
    </r>
    <r>
      <rPr>
        <b/>
        <u val="single"/>
        <sz val="14"/>
        <rFont val="Times New Roman CYR"/>
        <family val="0"/>
      </rPr>
      <t>за 1 полугодие 2012 г.</t>
    </r>
  </si>
  <si>
    <t>6 мес.            2012 г. отчет</t>
  </si>
  <si>
    <t>-</t>
  </si>
  <si>
    <t>ООО "Невские пороги", ОКВЭД 15.86</t>
  </si>
  <si>
    <t>213/563</t>
  </si>
  <si>
    <t>53/155</t>
  </si>
  <si>
    <t>Предприятие:     ЗАО "Завод стройматериалов "Эталон", ООО"Невские пороги"</t>
  </si>
  <si>
    <t>Муниципальное образование, адрес: МО "Свердловское городское поселение"                                                         188682, Лен.обл., Всеволожский р-н, п.им. Свердлова, 1 мкр, д.1</t>
  </si>
  <si>
    <t>январь - июнь 2012 года</t>
  </si>
  <si>
    <t>чай</t>
  </si>
  <si>
    <t>т</t>
  </si>
  <si>
    <t>кофе</t>
  </si>
  <si>
    <t>кирпич</t>
  </si>
  <si>
    <t>млн.шт.</t>
  </si>
  <si>
    <t>шт.</t>
  </si>
  <si>
    <t>Земельный налог</t>
  </si>
  <si>
    <t>тыс.руб.</t>
  </si>
  <si>
    <t>Транспортный налог</t>
  </si>
  <si>
    <r>
      <t xml:space="preserve">  </t>
    </r>
    <r>
      <rPr>
        <b/>
        <sz val="10"/>
        <rFont val="Times New Roman"/>
        <family val="1"/>
      </rPr>
      <t>дебиторская/</t>
    </r>
    <r>
      <rPr>
        <sz val="10"/>
        <rFont val="Times New Roman"/>
        <family val="1"/>
      </rPr>
      <t xml:space="preserve"> в том числе просроченная</t>
    </r>
  </si>
  <si>
    <r>
      <t xml:space="preserve">  </t>
    </r>
    <r>
      <rPr>
        <b/>
        <sz val="10"/>
        <rFont val="Times New Roman"/>
        <family val="1"/>
      </rPr>
      <t>кредиторская</t>
    </r>
    <r>
      <rPr>
        <sz val="10"/>
        <rFont val="Times New Roman"/>
        <family val="1"/>
      </rPr>
      <t>/ в том числе просроченная</t>
    </r>
  </si>
  <si>
    <t>Администрация МО "Свердловское городское поселение"/Зимнее содержание дорог, проездов, тротуаров, пешеходных дорожек, улиц/ЛО ГП "Всеволожское ДРСУ"</t>
  </si>
  <si>
    <t>Бюджет МО "Свердловское городское поселение"</t>
  </si>
  <si>
    <t>№ п/п</t>
  </si>
  <si>
    <t>Остаток на 01.01.2012 г. (тыс.руб.)</t>
  </si>
  <si>
    <t>План на   2012 г.  (тыс.руб.)</t>
  </si>
  <si>
    <t>ООО "ЛАНДЖ";193148, СПб, пр. Елизарова, д.34, лит. А</t>
  </si>
  <si>
    <t>ООО "Мегадор"; 194100, СПб, ул. Новолитовская, д.37а, лит. А</t>
  </si>
  <si>
    <t>ООО "Аларм-Моторс Озерки";194355, СПб, Выборгское шоссе, 123, кор.1, лит.А</t>
  </si>
  <si>
    <t>ООО "ИНК-ПРОЕКТ"; 195265, СПб, Гражданский пр-т, д.111, офис 605</t>
  </si>
  <si>
    <t>ООО "СМУ"СтройТрест";  195213, СПб, ул. Складская, д.6, лит.В</t>
  </si>
  <si>
    <t>ООО "Невская строительная корпорация",               194295, Спб, Тихорецкий пр., д.10, корп.2, лит.А, пом.1Н, 2Н</t>
  </si>
  <si>
    <t>за  1-ое полугодие 2012 г.</t>
  </si>
  <si>
    <t>ООО "СТ Лидер"; 188683, Ленинградская область, Всеволожский район, пun  им. Свердлова, мкрн. 1, д.1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</si>
</sst>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#,##0_р_."/>
    <numFmt numFmtId="176" formatCode="#,##0.00_р_."/>
    <numFmt numFmtId="177" formatCode="#,##0.0_р_."/>
    <numFmt numFmtId="178" formatCode="#,##0.000"/>
  </numFmts>
  <fonts count="47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 CYR"/>
      <family val="1"/>
    </font>
    <font>
      <b/>
      <u val="single"/>
      <sz val="14"/>
      <name val="Times New Roman CYR"/>
      <family val="0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 horizontal="left"/>
      <protection/>
    </xf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6" fillId="0" borderId="10" xfId="54" applyFont="1" applyFill="1" applyBorder="1" applyAlignment="1" applyProtection="1">
      <alignment horizontal="left" wrapText="1"/>
      <protection/>
    </xf>
    <xf numFmtId="0" fontId="6" fillId="0" borderId="10" xfId="54" applyFont="1" applyFill="1" applyBorder="1" applyAlignment="1" applyProtection="1">
      <alignment wrapText="1"/>
      <protection/>
    </xf>
    <xf numFmtId="0" fontId="6" fillId="0" borderId="10" xfId="53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6" fillId="0" borderId="10" xfId="54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24" fillId="0" borderId="0" xfId="0" applyFont="1" applyAlignment="1">
      <alignment/>
    </xf>
    <xf numFmtId="0" fontId="12" fillId="0" borderId="16" xfId="0" applyFont="1" applyBorder="1" applyAlignment="1">
      <alignment horizontal="left" vertical="top" wrapText="1"/>
    </xf>
    <xf numFmtId="0" fontId="24" fillId="0" borderId="0" xfId="0" applyFont="1" applyBorder="1" applyAlignment="1">
      <alignment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24" fillId="0" borderId="21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wrapText="1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/>
    </xf>
    <xf numFmtId="0" fontId="12" fillId="0" borderId="10" xfId="0" applyFont="1" applyBorder="1" applyAlignment="1">
      <alignment horizontal="right" vertical="center"/>
    </xf>
    <xf numFmtId="177" fontId="1" fillId="0" borderId="25" xfId="0" applyNumberFormat="1" applyFont="1" applyBorder="1" applyAlignment="1">
      <alignment horizontal="center"/>
    </xf>
    <xf numFmtId="177" fontId="1" fillId="0" borderId="26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1" fillId="0" borderId="2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69" fontId="1" fillId="0" borderId="10" xfId="0" applyNumberFormat="1" applyFont="1" applyFill="1" applyBorder="1" applyAlignment="1">
      <alignment horizontal="center"/>
    </xf>
    <xf numFmtId="169" fontId="1" fillId="0" borderId="2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169" fontId="1" fillId="0" borderId="28" xfId="0" applyNumberFormat="1" applyFont="1" applyBorder="1" applyAlignment="1">
      <alignment horizontal="center"/>
    </xf>
    <xf numFmtId="169" fontId="1" fillId="0" borderId="11" xfId="0" applyNumberFormat="1" applyFont="1" applyFill="1" applyBorder="1" applyAlignment="1">
      <alignment horizontal="center"/>
    </xf>
    <xf numFmtId="169" fontId="1" fillId="0" borderId="29" xfId="0" applyNumberFormat="1" applyFont="1" applyFill="1" applyBorder="1" applyAlignment="1">
      <alignment horizontal="center"/>
    </xf>
    <xf numFmtId="169" fontId="1" fillId="0" borderId="22" xfId="0" applyNumberFormat="1" applyFont="1" applyFill="1" applyBorder="1" applyAlignment="1">
      <alignment horizontal="center"/>
    </xf>
    <xf numFmtId="169" fontId="1" fillId="0" borderId="30" xfId="0" applyNumberFormat="1" applyFont="1" applyFill="1" applyBorder="1" applyAlignment="1">
      <alignment horizontal="center"/>
    </xf>
    <xf numFmtId="177" fontId="1" fillId="0" borderId="11" xfId="0" applyNumberFormat="1" applyFont="1" applyBorder="1" applyAlignment="1">
      <alignment horizontal="center"/>
    </xf>
    <xf numFmtId="177" fontId="1" fillId="0" borderId="29" xfId="0" applyNumberFormat="1" applyFont="1" applyBorder="1" applyAlignment="1">
      <alignment horizontal="center"/>
    </xf>
    <xf numFmtId="177" fontId="1" fillId="0" borderId="13" xfId="0" applyNumberFormat="1" applyFont="1" applyBorder="1" applyAlignment="1">
      <alignment horizontal="center"/>
    </xf>
    <xf numFmtId="177" fontId="1" fillId="0" borderId="28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7" fontId="24" fillId="0" borderId="25" xfId="0" applyNumberFormat="1" applyFont="1" applyBorder="1" applyAlignment="1">
      <alignment wrapText="1"/>
    </xf>
    <xf numFmtId="177" fontId="1" fillId="0" borderId="25" xfId="0" applyNumberFormat="1" applyFont="1" applyBorder="1" applyAlignment="1">
      <alignment horizontal="center" vertical="center" wrapText="1"/>
    </xf>
    <xf numFmtId="177" fontId="24" fillId="0" borderId="25" xfId="0" applyNumberFormat="1" applyFont="1" applyBorder="1" applyAlignment="1">
      <alignment horizontal="center"/>
    </xf>
    <xf numFmtId="177" fontId="24" fillId="0" borderId="10" xfId="0" applyNumberFormat="1" applyFont="1" applyBorder="1" applyAlignment="1">
      <alignment wrapText="1"/>
    </xf>
    <xf numFmtId="177" fontId="1" fillId="0" borderId="10" xfId="0" applyNumberFormat="1" applyFont="1" applyBorder="1" applyAlignment="1">
      <alignment horizontal="center" vertical="center" wrapText="1"/>
    </xf>
    <xf numFmtId="177" fontId="24" fillId="0" borderId="10" xfId="0" applyNumberFormat="1" applyFont="1" applyBorder="1" applyAlignment="1">
      <alignment horizontal="center" vertical="center"/>
    </xf>
    <xf numFmtId="177" fontId="1" fillId="0" borderId="22" xfId="0" applyNumberFormat="1" applyFont="1" applyBorder="1" applyAlignment="1">
      <alignment/>
    </xf>
    <xf numFmtId="177" fontId="1" fillId="0" borderId="10" xfId="0" applyNumberFormat="1" applyFont="1" applyBorder="1" applyAlignment="1">
      <alignment wrapText="1"/>
    </xf>
    <xf numFmtId="177" fontId="1" fillId="0" borderId="10" xfId="0" applyNumberFormat="1" applyFont="1" applyBorder="1" applyAlignment="1">
      <alignment horizontal="center" vertical="center"/>
    </xf>
    <xf numFmtId="177" fontId="1" fillId="0" borderId="22" xfId="0" applyNumberFormat="1" applyFont="1" applyBorder="1" applyAlignment="1">
      <alignment horizontal="center" vertical="center"/>
    </xf>
    <xf numFmtId="177" fontId="24" fillId="0" borderId="10" xfId="0" applyNumberFormat="1" applyFont="1" applyBorder="1" applyAlignment="1">
      <alignment horizontal="center"/>
    </xf>
    <xf numFmtId="177" fontId="7" fillId="0" borderId="11" xfId="54" applyNumberFormat="1" applyFont="1" applyFill="1" applyBorder="1" applyAlignment="1" applyProtection="1">
      <alignment wrapText="1"/>
      <protection/>
    </xf>
    <xf numFmtId="177" fontId="7" fillId="0" borderId="10" xfId="53" applyNumberFormat="1" applyFont="1" applyFill="1" applyBorder="1" applyAlignment="1" applyProtection="1">
      <alignment wrapText="1"/>
      <protection/>
    </xf>
    <xf numFmtId="177" fontId="1" fillId="0" borderId="0" xfId="0" applyNumberFormat="1" applyFont="1" applyBorder="1" applyAlignment="1">
      <alignment/>
    </xf>
    <xf numFmtId="177" fontId="7" fillId="0" borderId="10" xfId="54" applyNumberFormat="1" applyFont="1" applyFill="1" applyBorder="1" applyAlignment="1" applyProtection="1">
      <alignment wrapText="1"/>
      <protection/>
    </xf>
    <xf numFmtId="0" fontId="24" fillId="0" borderId="0" xfId="0" applyFont="1" applyBorder="1" applyAlignment="1">
      <alignment/>
    </xf>
    <xf numFmtId="3" fontId="44" fillId="0" borderId="0" xfId="55" applyNumberFormat="1" applyFill="1" applyBorder="1" applyAlignment="1">
      <alignment horizontal="right" vertical="top"/>
      <protection/>
    </xf>
    <xf numFmtId="177" fontId="1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7" fontId="2" fillId="0" borderId="31" xfId="0" applyNumberFormat="1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177" fontId="2" fillId="0" borderId="21" xfId="0" applyNumberFormat="1" applyFont="1" applyBorder="1" applyAlignment="1">
      <alignment horizontal="center" wrapText="1"/>
    </xf>
    <xf numFmtId="4" fontId="7" fillId="0" borderId="0" xfId="0" applyNumberFormat="1" applyFont="1" applyAlignment="1">
      <alignment horizontal="right" vertical="top" wrapText="1"/>
    </xf>
    <xf numFmtId="177" fontId="1" fillId="0" borderId="26" xfId="0" applyNumberFormat="1" applyFont="1" applyFill="1" applyBorder="1" applyAlignment="1">
      <alignment horizontal="center"/>
    </xf>
    <xf numFmtId="177" fontId="1" fillId="0" borderId="16" xfId="0" applyNumberFormat="1" applyFont="1" applyBorder="1" applyAlignment="1">
      <alignment horizontal="center"/>
    </xf>
    <xf numFmtId="177" fontId="1" fillId="0" borderId="34" xfId="0" applyNumberFormat="1" applyFont="1" applyBorder="1" applyAlignment="1">
      <alignment horizontal="center"/>
    </xf>
    <xf numFmtId="177" fontId="1" fillId="0" borderId="11" xfId="0" applyNumberFormat="1" applyFont="1" applyBorder="1" applyAlignment="1">
      <alignment wrapText="1"/>
    </xf>
    <xf numFmtId="177" fontId="1" fillId="0" borderId="11" xfId="0" applyNumberFormat="1" applyFont="1" applyBorder="1" applyAlignment="1">
      <alignment horizontal="center" vertical="center" wrapText="1"/>
    </xf>
    <xf numFmtId="177" fontId="1" fillId="0" borderId="15" xfId="0" applyNumberFormat="1" applyFont="1" applyBorder="1" applyAlignment="1">
      <alignment wrapText="1"/>
    </xf>
    <xf numFmtId="177" fontId="1" fillId="0" borderId="15" xfId="0" applyNumberFormat="1" applyFont="1" applyBorder="1" applyAlignment="1">
      <alignment horizontal="center" vertical="center" wrapText="1"/>
    </xf>
    <xf numFmtId="177" fontId="1" fillId="0" borderId="15" xfId="0" applyNumberFormat="1" applyFont="1" applyBorder="1" applyAlignment="1">
      <alignment horizontal="center"/>
    </xf>
    <xf numFmtId="177" fontId="1" fillId="0" borderId="27" xfId="0" applyNumberFormat="1" applyFont="1" applyBorder="1" applyAlignment="1">
      <alignment horizontal="center"/>
    </xf>
    <xf numFmtId="177" fontId="1" fillId="0" borderId="18" xfId="0" applyNumberFormat="1" applyFont="1" applyBorder="1" applyAlignment="1">
      <alignment horizontal="center" vertical="center"/>
    </xf>
    <xf numFmtId="177" fontId="1" fillId="0" borderId="11" xfId="0" applyNumberFormat="1" applyFont="1" applyBorder="1" applyAlignment="1">
      <alignment vertical="center" wrapText="1"/>
    </xf>
    <xf numFmtId="177" fontId="1" fillId="0" borderId="11" xfId="0" applyNumberFormat="1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/>
    </xf>
    <xf numFmtId="177" fontId="20" fillId="0" borderId="10" xfId="0" applyNumberFormat="1" applyFont="1" applyBorder="1" applyAlignment="1">
      <alignment horizontal="center" vertical="center"/>
    </xf>
    <xf numFmtId="177" fontId="1" fillId="0" borderId="35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vertical="center" wrapText="1"/>
    </xf>
    <xf numFmtId="0" fontId="2" fillId="0" borderId="21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177" fontId="1" fillId="0" borderId="25" xfId="0" applyNumberFormat="1" applyFont="1" applyBorder="1" applyAlignment="1">
      <alignment wrapText="1"/>
    </xf>
    <xf numFmtId="177" fontId="1" fillId="0" borderId="25" xfId="0" applyNumberFormat="1" applyFont="1" applyBorder="1" applyAlignment="1">
      <alignment horizontal="center" vertical="center"/>
    </xf>
    <xf numFmtId="177" fontId="4" fillId="0" borderId="10" xfId="52" applyNumberFormat="1" applyFont="1" applyFill="1" applyBorder="1" applyAlignment="1" applyProtection="1">
      <alignment horizontal="left" vertical="center" wrapText="1"/>
      <protection/>
    </xf>
    <xf numFmtId="177" fontId="1" fillId="0" borderId="10" xfId="0" applyNumberFormat="1" applyFont="1" applyBorder="1" applyAlignment="1">
      <alignment horizontal="right" wrapText="1"/>
    </xf>
    <xf numFmtId="177" fontId="1" fillId="0" borderId="36" xfId="0" applyNumberFormat="1" applyFont="1" applyBorder="1" applyAlignment="1">
      <alignment horizontal="center" vertical="center"/>
    </xf>
    <xf numFmtId="177" fontId="1" fillId="0" borderId="37" xfId="0" applyNumberFormat="1" applyFont="1" applyBorder="1" applyAlignment="1">
      <alignment horizontal="center"/>
    </xf>
    <xf numFmtId="177" fontId="4" fillId="0" borderId="10" xfId="52" applyNumberFormat="1" applyFont="1" applyFill="1" applyBorder="1" applyAlignment="1" applyProtection="1">
      <alignment wrapText="1"/>
      <protection/>
    </xf>
    <xf numFmtId="177" fontId="1" fillId="0" borderId="10" xfId="0" applyNumberFormat="1" applyFont="1" applyBorder="1" applyAlignment="1">
      <alignment/>
    </xf>
    <xf numFmtId="177" fontId="1" fillId="0" borderId="22" xfId="0" applyNumberFormat="1" applyFont="1" applyBorder="1" applyAlignment="1">
      <alignment/>
    </xf>
    <xf numFmtId="177" fontId="4" fillId="0" borderId="13" xfId="52" applyNumberFormat="1" applyFont="1" applyFill="1" applyBorder="1" applyAlignment="1" applyProtection="1">
      <alignment horizontal="left" vertical="center" wrapText="1"/>
      <protection/>
    </xf>
    <xf numFmtId="177" fontId="1" fillId="0" borderId="13" xfId="0" applyNumberFormat="1" applyFont="1" applyBorder="1" applyAlignment="1">
      <alignment horizontal="center" vertical="center" wrapText="1"/>
    </xf>
    <xf numFmtId="177" fontId="1" fillId="0" borderId="13" xfId="0" applyNumberFormat="1" applyFont="1" applyBorder="1" applyAlignment="1">
      <alignment/>
    </xf>
    <xf numFmtId="177" fontId="1" fillId="0" borderId="28" xfId="0" applyNumberFormat="1" applyFont="1" applyBorder="1" applyAlignment="1">
      <alignment/>
    </xf>
    <xf numFmtId="177" fontId="1" fillId="0" borderId="38" xfId="0" applyNumberFormat="1" applyFont="1" applyBorder="1" applyAlignment="1">
      <alignment horizontal="center" vertical="center"/>
    </xf>
    <xf numFmtId="177" fontId="1" fillId="0" borderId="39" xfId="0" applyNumberFormat="1" applyFont="1" applyBorder="1" applyAlignment="1">
      <alignment horizontal="center" vertical="center" wrapText="1"/>
    </xf>
    <xf numFmtId="177" fontId="1" fillId="0" borderId="13" xfId="0" applyNumberFormat="1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left" vertical="center" wrapText="1"/>
    </xf>
    <xf numFmtId="177" fontId="1" fillId="0" borderId="11" xfId="0" applyNumberFormat="1" applyFont="1" applyBorder="1" applyAlignment="1">
      <alignment/>
    </xf>
    <xf numFmtId="177" fontId="1" fillId="0" borderId="29" xfId="0" applyNumberFormat="1" applyFont="1" applyBorder="1" applyAlignment="1">
      <alignment/>
    </xf>
    <xf numFmtId="177" fontId="1" fillId="0" borderId="10" xfId="0" applyNumberFormat="1" applyFont="1" applyBorder="1" applyAlignment="1">
      <alignment horizontal="left" vertical="center" wrapText="1"/>
    </xf>
    <xf numFmtId="177" fontId="1" fillId="0" borderId="25" xfId="0" applyNumberFormat="1" applyFont="1" applyBorder="1" applyAlignment="1">
      <alignment horizontal="left" vertical="center" wrapText="1"/>
    </xf>
    <xf numFmtId="177" fontId="1" fillId="0" borderId="10" xfId="0" applyNumberFormat="1" applyFont="1" applyBorder="1" applyAlignment="1">
      <alignment horizontal="left" vertical="center"/>
    </xf>
    <xf numFmtId="177" fontId="1" fillId="0" borderId="29" xfId="0" applyNumberFormat="1" applyFont="1" applyBorder="1" applyAlignment="1">
      <alignment horizontal="left" vertical="center" wrapText="1"/>
    </xf>
    <xf numFmtId="177" fontId="1" fillId="0" borderId="10" xfId="0" applyNumberFormat="1" applyFont="1" applyFill="1" applyBorder="1" applyAlignment="1">
      <alignment/>
    </xf>
    <xf numFmtId="177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/>
    </xf>
    <xf numFmtId="177" fontId="1" fillId="0" borderId="22" xfId="0" applyNumberFormat="1" applyFont="1" applyFill="1" applyBorder="1" applyAlignment="1">
      <alignment horizontal="center"/>
    </xf>
    <xf numFmtId="177" fontId="1" fillId="0" borderId="13" xfId="0" applyNumberFormat="1" applyFont="1" applyFill="1" applyBorder="1" applyAlignment="1">
      <alignment/>
    </xf>
    <xf numFmtId="177" fontId="1" fillId="0" borderId="13" xfId="0" applyNumberFormat="1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horizontal="center"/>
    </xf>
    <xf numFmtId="177" fontId="1" fillId="0" borderId="28" xfId="0" applyNumberFormat="1" applyFont="1" applyFill="1" applyBorder="1" applyAlignment="1">
      <alignment horizontal="center"/>
    </xf>
    <xf numFmtId="177" fontId="1" fillId="0" borderId="25" xfId="0" applyNumberFormat="1" applyFont="1" applyBorder="1" applyAlignment="1">
      <alignment vertical="center"/>
    </xf>
    <xf numFmtId="177" fontId="1" fillId="0" borderId="13" xfId="0" applyNumberFormat="1" applyFont="1" applyBorder="1" applyAlignment="1">
      <alignment vertical="center" wrapText="1"/>
    </xf>
    <xf numFmtId="177" fontId="4" fillId="0" borderId="10" xfId="52" applyNumberFormat="1" applyFont="1" applyFill="1" applyBorder="1" applyAlignment="1" applyProtection="1">
      <alignment vertical="center" wrapText="1"/>
      <protection/>
    </xf>
    <xf numFmtId="177" fontId="4" fillId="0" borderId="15" xfId="52" applyNumberFormat="1" applyFont="1" applyFill="1" applyBorder="1" applyAlignment="1" applyProtection="1">
      <alignment horizontal="left" vertical="center" wrapText="1"/>
      <protection/>
    </xf>
    <xf numFmtId="0" fontId="21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/>
    </xf>
    <xf numFmtId="177" fontId="1" fillId="0" borderId="23" xfId="0" applyNumberFormat="1" applyFont="1" applyBorder="1" applyAlignment="1">
      <alignment horizontal="center" vertical="top"/>
    </xf>
    <xf numFmtId="177" fontId="1" fillId="0" borderId="17" xfId="0" applyNumberFormat="1" applyFont="1" applyBorder="1" applyAlignment="1">
      <alignment horizontal="center" vertical="top"/>
    </xf>
    <xf numFmtId="177" fontId="1" fillId="0" borderId="18" xfId="0" applyNumberFormat="1" applyFont="1" applyBorder="1" applyAlignment="1">
      <alignment horizontal="center" vertical="top"/>
    </xf>
    <xf numFmtId="0" fontId="10" fillId="0" borderId="0" xfId="0" applyFont="1" applyAlignment="1">
      <alignment horizontal="right" vertical="center"/>
    </xf>
    <xf numFmtId="177" fontId="2" fillId="0" borderId="42" xfId="0" applyNumberFormat="1" applyFont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177" fontId="9" fillId="0" borderId="36" xfId="0" applyNumberFormat="1" applyFont="1" applyBorder="1" applyAlignment="1">
      <alignment horizontal="left" wrapText="1"/>
    </xf>
    <xf numFmtId="177" fontId="9" fillId="0" borderId="45" xfId="0" applyNumberFormat="1" applyFont="1" applyBorder="1" applyAlignment="1">
      <alignment horizontal="left" wrapText="1"/>
    </xf>
    <xf numFmtId="177" fontId="9" fillId="0" borderId="37" xfId="0" applyNumberFormat="1" applyFont="1" applyBorder="1" applyAlignment="1">
      <alignment horizontal="left" wrapText="1"/>
    </xf>
    <xf numFmtId="177" fontId="2" fillId="0" borderId="46" xfId="0" applyNumberFormat="1" applyFont="1" applyBorder="1" applyAlignment="1">
      <alignment horizontal="center" wrapText="1"/>
    </xf>
    <xf numFmtId="177" fontId="2" fillId="0" borderId="32" xfId="0" applyNumberFormat="1" applyFont="1" applyBorder="1" applyAlignment="1">
      <alignment horizontal="center" wrapText="1"/>
    </xf>
    <xf numFmtId="177" fontId="2" fillId="0" borderId="33" xfId="0" applyNumberFormat="1" applyFont="1" applyBorder="1" applyAlignment="1">
      <alignment horizontal="center" wrapText="1"/>
    </xf>
    <xf numFmtId="177" fontId="1" fillId="0" borderId="14" xfId="0" applyNumberFormat="1" applyFont="1" applyBorder="1" applyAlignment="1">
      <alignment horizontal="center" vertical="top"/>
    </xf>
    <xf numFmtId="177" fontId="1" fillId="0" borderId="19" xfId="0" applyNumberFormat="1" applyFont="1" applyBorder="1" applyAlignment="1">
      <alignment horizontal="center" vertical="top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/>
    </xf>
    <xf numFmtId="177" fontId="9" fillId="0" borderId="36" xfId="0" applyNumberFormat="1" applyFont="1" applyBorder="1" applyAlignment="1">
      <alignment horizontal="left" vertical="justify"/>
    </xf>
    <xf numFmtId="177" fontId="9" fillId="0" borderId="45" xfId="0" applyNumberFormat="1" applyFont="1" applyBorder="1" applyAlignment="1">
      <alignment horizontal="left" vertical="justify"/>
    </xf>
    <xf numFmtId="177" fontId="9" fillId="0" borderId="37" xfId="0" applyNumberFormat="1" applyFont="1" applyBorder="1" applyAlignment="1">
      <alignment horizontal="left" vertical="justify"/>
    </xf>
    <xf numFmtId="177" fontId="1" fillId="0" borderId="17" xfId="0" applyNumberFormat="1" applyFont="1" applyFill="1" applyBorder="1" applyAlignment="1">
      <alignment horizontal="center" vertical="top"/>
    </xf>
    <xf numFmtId="177" fontId="1" fillId="0" borderId="19" xfId="0" applyNumberFormat="1" applyFont="1" applyFill="1" applyBorder="1" applyAlignment="1">
      <alignment horizontal="center" vertical="top"/>
    </xf>
    <xf numFmtId="177" fontId="9" fillId="0" borderId="36" xfId="0" applyNumberFormat="1" applyFont="1" applyBorder="1" applyAlignment="1">
      <alignment horizontal="left"/>
    </xf>
    <xf numFmtId="177" fontId="9" fillId="0" borderId="45" xfId="0" applyNumberFormat="1" applyFont="1" applyBorder="1" applyAlignment="1">
      <alignment horizontal="left"/>
    </xf>
    <xf numFmtId="177" fontId="9" fillId="0" borderId="37" xfId="0" applyNumberFormat="1" applyFont="1" applyBorder="1" applyAlignment="1">
      <alignment horizontal="left"/>
    </xf>
    <xf numFmtId="177" fontId="1" fillId="0" borderId="14" xfId="0" applyNumberFormat="1" applyFont="1" applyBorder="1" applyAlignment="1">
      <alignment horizontal="center" vertical="center"/>
    </xf>
    <xf numFmtId="177" fontId="1" fillId="0" borderId="19" xfId="0" applyNumberFormat="1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left" vertical="center" wrapText="1"/>
    </xf>
    <xf numFmtId="177" fontId="1" fillId="0" borderId="51" xfId="0" applyNumberFormat="1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wrapText="1"/>
    </xf>
    <xf numFmtId="0" fontId="9" fillId="0" borderId="45" xfId="0" applyFont="1" applyBorder="1" applyAlignment="1">
      <alignment horizontal="left" wrapText="1"/>
    </xf>
    <xf numFmtId="0" fontId="9" fillId="0" borderId="37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2" fillId="0" borderId="21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 vertical="top"/>
    </xf>
    <xf numFmtId="177" fontId="1" fillId="0" borderId="36" xfId="0" applyNumberFormat="1" applyFont="1" applyBorder="1" applyAlignment="1">
      <alignment horizontal="left" wrapText="1"/>
    </xf>
    <xf numFmtId="177" fontId="1" fillId="0" borderId="45" xfId="0" applyNumberFormat="1" applyFont="1" applyBorder="1" applyAlignment="1">
      <alignment horizontal="left" wrapText="1"/>
    </xf>
    <xf numFmtId="177" fontId="1" fillId="0" borderId="37" xfId="0" applyNumberFormat="1" applyFont="1" applyBorder="1" applyAlignment="1">
      <alignment horizontal="left" wrapText="1"/>
    </xf>
    <xf numFmtId="0" fontId="1" fillId="0" borderId="14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9" fillId="0" borderId="36" xfId="0" applyFont="1" applyBorder="1" applyAlignment="1">
      <alignment horizontal="left" wrapText="1"/>
    </xf>
    <xf numFmtId="0" fontId="9" fillId="0" borderId="45" xfId="0" applyFont="1" applyBorder="1" applyAlignment="1">
      <alignment horizontal="left" wrapText="1"/>
    </xf>
    <xf numFmtId="0" fontId="9" fillId="0" borderId="37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top"/>
    </xf>
    <xf numFmtId="0" fontId="2" fillId="0" borderId="2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15" fillId="0" borderId="0" xfId="0" applyFont="1" applyAlignment="1">
      <alignment horizontal="right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wrapText="1"/>
    </xf>
    <xf numFmtId="0" fontId="7" fillId="0" borderId="0" xfId="0" applyFont="1" applyAlignment="1">
      <alignment vertical="top" wrapText="1"/>
    </xf>
    <xf numFmtId="0" fontId="16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9" fillId="0" borderId="0" xfId="0" applyFont="1" applyAlignment="1">
      <alignment horizontal="right" vertical="top" wrapText="1"/>
    </xf>
    <xf numFmtId="0" fontId="16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8" fillId="0" borderId="0" xfId="0" applyFont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Обычный_Лист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F185"/>
  <sheetViews>
    <sheetView tabSelected="1" zoomScalePageLayoutView="0" workbookViewId="0" topLeftCell="A155">
      <selection activeCell="G168" sqref="G168"/>
    </sheetView>
  </sheetViews>
  <sheetFormatPr defaultColWidth="8.875" defaultRowHeight="12.75"/>
  <cols>
    <col min="1" max="1" width="5.00390625" style="10" customWidth="1"/>
    <col min="2" max="2" width="48.75390625" style="1" customWidth="1"/>
    <col min="3" max="3" width="14.375" style="10" customWidth="1"/>
    <col min="4" max="4" width="12.25390625" style="1" customWidth="1"/>
    <col min="5" max="5" width="11.625" style="1" customWidth="1"/>
    <col min="6" max="16384" width="8.875" style="1" customWidth="1"/>
  </cols>
  <sheetData>
    <row r="1" spans="1:5" ht="13.5" customHeight="1">
      <c r="A1" s="178" t="s">
        <v>82</v>
      </c>
      <c r="B1" s="178"/>
      <c r="C1" s="178"/>
      <c r="D1" s="178"/>
      <c r="E1" s="178"/>
    </row>
    <row r="2" spans="1:5" ht="17.25" customHeight="1">
      <c r="A2" s="180" t="s">
        <v>49</v>
      </c>
      <c r="B2" s="180"/>
      <c r="C2" s="180"/>
      <c r="D2" s="180"/>
      <c r="E2" s="180"/>
    </row>
    <row r="3" spans="1:5" ht="17.25" customHeight="1">
      <c r="A3" s="180" t="s">
        <v>218</v>
      </c>
      <c r="B3" s="180"/>
      <c r="C3" s="180"/>
      <c r="D3" s="180"/>
      <c r="E3" s="180"/>
    </row>
    <row r="4" spans="1:5" ht="13.5" customHeight="1">
      <c r="A4" s="186" t="s">
        <v>219</v>
      </c>
      <c r="B4" s="186"/>
      <c r="C4" s="186"/>
      <c r="D4" s="186"/>
      <c r="E4" s="186"/>
    </row>
    <row r="5" spans="1:5" ht="17.25" customHeight="1">
      <c r="A5" s="181" t="s">
        <v>220</v>
      </c>
      <c r="B5" s="181"/>
      <c r="C5" s="181"/>
      <c r="D5" s="181"/>
      <c r="E5" s="181"/>
    </row>
    <row r="6" ht="13.5" customHeight="1" thickBot="1">
      <c r="E6" s="47"/>
    </row>
    <row r="7" spans="1:5" ht="24" customHeight="1">
      <c r="A7" s="195" t="s">
        <v>0</v>
      </c>
      <c r="B7" s="182" t="s">
        <v>1</v>
      </c>
      <c r="C7" s="197" t="s">
        <v>83</v>
      </c>
      <c r="D7" s="173" t="s">
        <v>221</v>
      </c>
      <c r="E7" s="184" t="s">
        <v>148</v>
      </c>
    </row>
    <row r="8" spans="1:5" ht="30" customHeight="1" thickBot="1">
      <c r="A8" s="196"/>
      <c r="B8" s="183"/>
      <c r="C8" s="198"/>
      <c r="D8" s="174"/>
      <c r="E8" s="185"/>
    </row>
    <row r="9" spans="1:5" ht="15" customHeight="1" thickBot="1">
      <c r="A9" s="136" t="s">
        <v>84</v>
      </c>
      <c r="B9" s="137"/>
      <c r="C9" s="137"/>
      <c r="D9" s="116"/>
      <c r="E9" s="117"/>
    </row>
    <row r="10" spans="1:5" ht="25.5">
      <c r="A10" s="129" t="s">
        <v>2</v>
      </c>
      <c r="B10" s="130" t="s">
        <v>136</v>
      </c>
      <c r="C10" s="131" t="s">
        <v>3</v>
      </c>
      <c r="D10" s="84">
        <v>10659</v>
      </c>
      <c r="E10" s="85">
        <v>100.99</v>
      </c>
    </row>
    <row r="11" spans="1:5" ht="12.75">
      <c r="A11" s="132" t="s">
        <v>4</v>
      </c>
      <c r="B11" s="96" t="s">
        <v>149</v>
      </c>
      <c r="C11" s="97" t="s">
        <v>3</v>
      </c>
      <c r="D11" s="72">
        <v>44</v>
      </c>
      <c r="E11" s="73">
        <v>209.5</v>
      </c>
    </row>
    <row r="12" spans="1:5" ht="12.75">
      <c r="A12" s="132" t="s">
        <v>5</v>
      </c>
      <c r="B12" s="96" t="s">
        <v>85</v>
      </c>
      <c r="C12" s="97" t="s">
        <v>3</v>
      </c>
      <c r="D12" s="72">
        <v>72</v>
      </c>
      <c r="E12" s="73">
        <v>124.1</v>
      </c>
    </row>
    <row r="13" spans="1:5" ht="12.75">
      <c r="A13" s="132" t="s">
        <v>57</v>
      </c>
      <c r="B13" s="96" t="s">
        <v>134</v>
      </c>
      <c r="C13" s="97" t="s">
        <v>3</v>
      </c>
      <c r="D13" s="72" t="s">
        <v>222</v>
      </c>
      <c r="E13" s="73">
        <v>0</v>
      </c>
    </row>
    <row r="14" spans="1:5" ht="12.75">
      <c r="A14" s="132" t="s">
        <v>76</v>
      </c>
      <c r="B14" s="96" t="s">
        <v>91</v>
      </c>
      <c r="C14" s="133" t="s">
        <v>176</v>
      </c>
      <c r="D14" s="72">
        <f>D11/D10*1000</f>
        <v>4.127966976264189</v>
      </c>
      <c r="E14" s="73">
        <v>207.1</v>
      </c>
    </row>
    <row r="15" spans="1:5" ht="12.75">
      <c r="A15" s="132" t="s">
        <v>75</v>
      </c>
      <c r="B15" s="96" t="s">
        <v>92</v>
      </c>
      <c r="C15" s="133" t="s">
        <v>176</v>
      </c>
      <c r="D15" s="72">
        <f>D12/D10*1000</f>
        <v>6.754855052068675</v>
      </c>
      <c r="E15" s="73">
        <v>123.6</v>
      </c>
    </row>
    <row r="16" spans="1:5" ht="12.75">
      <c r="A16" s="132" t="s">
        <v>77</v>
      </c>
      <c r="B16" s="96" t="s">
        <v>93</v>
      </c>
      <c r="C16" s="133" t="s">
        <v>176</v>
      </c>
      <c r="D16" s="72">
        <f>D14-D15</f>
        <v>-2.6268880758044855</v>
      </c>
      <c r="E16" s="73">
        <v>135.4</v>
      </c>
    </row>
    <row r="17" spans="1:5" ht="13.5" customHeight="1" thickBot="1">
      <c r="A17" s="134" t="s">
        <v>133</v>
      </c>
      <c r="B17" s="135" t="s">
        <v>78</v>
      </c>
      <c r="C17" s="133" t="s">
        <v>176</v>
      </c>
      <c r="D17" s="86" t="s">
        <v>222</v>
      </c>
      <c r="E17" s="87">
        <v>0</v>
      </c>
    </row>
    <row r="18" spans="1:5" ht="15" customHeight="1" thickBot="1">
      <c r="A18" s="118" t="s">
        <v>177</v>
      </c>
      <c r="B18" s="115"/>
      <c r="C18" s="115"/>
      <c r="D18" s="115"/>
      <c r="E18" s="179"/>
    </row>
    <row r="19" spans="1:5" ht="25.5" customHeight="1">
      <c r="A19" s="175" t="s">
        <v>50</v>
      </c>
      <c r="B19" s="138" t="s">
        <v>154</v>
      </c>
      <c r="C19" s="139" t="s">
        <v>3</v>
      </c>
      <c r="D19" s="70">
        <v>3220</v>
      </c>
      <c r="E19" s="71">
        <v>99.2</v>
      </c>
    </row>
    <row r="20" spans="1:5" ht="11.25" customHeight="1">
      <c r="A20" s="176"/>
      <c r="B20" s="187" t="s">
        <v>183</v>
      </c>
      <c r="C20" s="188"/>
      <c r="D20" s="188"/>
      <c r="E20" s="189"/>
    </row>
    <row r="21" spans="1:5" ht="12.75">
      <c r="A21" s="176"/>
      <c r="B21" s="140" t="s">
        <v>25</v>
      </c>
      <c r="C21" s="97" t="s">
        <v>3</v>
      </c>
      <c r="D21" s="72" t="s">
        <v>222</v>
      </c>
      <c r="E21" s="72" t="s">
        <v>222</v>
      </c>
    </row>
    <row r="22" spans="1:5" ht="12.75">
      <c r="A22" s="176"/>
      <c r="B22" s="140" t="s">
        <v>26</v>
      </c>
      <c r="C22" s="97" t="s">
        <v>3</v>
      </c>
      <c r="D22" s="72" t="s">
        <v>222</v>
      </c>
      <c r="E22" s="72" t="s">
        <v>222</v>
      </c>
    </row>
    <row r="23" spans="1:5" ht="12.75">
      <c r="A23" s="176"/>
      <c r="B23" s="140" t="s">
        <v>20</v>
      </c>
      <c r="C23" s="97" t="s">
        <v>3</v>
      </c>
      <c r="D23" s="72" t="s">
        <v>222</v>
      </c>
      <c r="E23" s="72" t="s">
        <v>222</v>
      </c>
    </row>
    <row r="24" spans="1:5" ht="12.75" customHeight="1">
      <c r="A24" s="176"/>
      <c r="B24" s="140" t="s">
        <v>27</v>
      </c>
      <c r="C24" s="97" t="s">
        <v>3</v>
      </c>
      <c r="D24" s="72" t="s">
        <v>222</v>
      </c>
      <c r="E24" s="72" t="s">
        <v>222</v>
      </c>
    </row>
    <row r="25" spans="1:5" ht="12.75">
      <c r="A25" s="176"/>
      <c r="B25" s="140" t="s">
        <v>19</v>
      </c>
      <c r="C25" s="97" t="s">
        <v>3</v>
      </c>
      <c r="D25" s="72" t="s">
        <v>222</v>
      </c>
      <c r="E25" s="72" t="s">
        <v>222</v>
      </c>
    </row>
    <row r="26" spans="1:5" ht="37.5" customHeight="1">
      <c r="A26" s="176"/>
      <c r="B26" s="140" t="s">
        <v>28</v>
      </c>
      <c r="C26" s="97" t="s">
        <v>3</v>
      </c>
      <c r="D26" s="72" t="s">
        <v>222</v>
      </c>
      <c r="E26" s="72" t="s">
        <v>222</v>
      </c>
    </row>
    <row r="27" spans="1:5" ht="12.75">
      <c r="A27" s="176"/>
      <c r="B27" s="140" t="s">
        <v>29</v>
      </c>
      <c r="C27" s="97" t="s">
        <v>3</v>
      </c>
      <c r="D27" s="72" t="s">
        <v>222</v>
      </c>
      <c r="E27" s="72" t="s">
        <v>222</v>
      </c>
    </row>
    <row r="28" spans="1:5" ht="12.75">
      <c r="A28" s="176"/>
      <c r="B28" s="140" t="s">
        <v>24</v>
      </c>
      <c r="C28" s="97" t="s">
        <v>3</v>
      </c>
      <c r="D28" s="72" t="s">
        <v>222</v>
      </c>
      <c r="E28" s="72" t="s">
        <v>222</v>
      </c>
    </row>
    <row r="29" spans="1:5" ht="12.75">
      <c r="A29" s="176"/>
      <c r="B29" s="140" t="s">
        <v>30</v>
      </c>
      <c r="C29" s="97" t="s">
        <v>3</v>
      </c>
      <c r="D29" s="72" t="s">
        <v>222</v>
      </c>
      <c r="E29" s="72" t="s">
        <v>222</v>
      </c>
    </row>
    <row r="30" spans="1:5" ht="25.5">
      <c r="A30" s="176"/>
      <c r="B30" s="140" t="s">
        <v>31</v>
      </c>
      <c r="C30" s="97" t="s">
        <v>3</v>
      </c>
      <c r="D30" s="72" t="s">
        <v>222</v>
      </c>
      <c r="E30" s="72" t="s">
        <v>222</v>
      </c>
    </row>
    <row r="31" spans="1:5" ht="25.5">
      <c r="A31" s="177"/>
      <c r="B31" s="140" t="s">
        <v>32</v>
      </c>
      <c r="C31" s="97" t="s">
        <v>3</v>
      </c>
      <c r="D31" s="72" t="s">
        <v>222</v>
      </c>
      <c r="E31" s="72" t="s">
        <v>222</v>
      </c>
    </row>
    <row r="32" spans="1:5" ht="24" customHeight="1">
      <c r="A32" s="132" t="s">
        <v>58</v>
      </c>
      <c r="B32" s="135" t="s">
        <v>155</v>
      </c>
      <c r="C32" s="97" t="s">
        <v>48</v>
      </c>
      <c r="D32" s="72">
        <v>0.08</v>
      </c>
      <c r="E32" s="73">
        <v>133</v>
      </c>
    </row>
    <row r="33" spans="1:5" ht="25.5">
      <c r="A33" s="193" t="s">
        <v>56</v>
      </c>
      <c r="B33" s="96" t="s">
        <v>156</v>
      </c>
      <c r="C33" s="97" t="s">
        <v>47</v>
      </c>
      <c r="D33" s="72">
        <v>1</v>
      </c>
      <c r="E33" s="73">
        <v>100</v>
      </c>
    </row>
    <row r="34" spans="1:5" ht="12.75">
      <c r="A34" s="176"/>
      <c r="B34" s="187" t="s">
        <v>166</v>
      </c>
      <c r="C34" s="188"/>
      <c r="D34" s="188"/>
      <c r="E34" s="189"/>
    </row>
    <row r="35" spans="1:5" ht="12.75">
      <c r="A35" s="176"/>
      <c r="B35" s="96" t="s">
        <v>51</v>
      </c>
      <c r="C35" s="97" t="s">
        <v>47</v>
      </c>
      <c r="D35" s="72">
        <v>1</v>
      </c>
      <c r="E35" s="73">
        <v>100</v>
      </c>
    </row>
    <row r="36" spans="1:5" ht="25.5">
      <c r="A36" s="176"/>
      <c r="B36" s="96" t="s">
        <v>216</v>
      </c>
      <c r="C36" s="97"/>
      <c r="D36" s="72"/>
      <c r="E36" s="73"/>
    </row>
    <row r="37" spans="1:5" ht="12.75">
      <c r="A37" s="176"/>
      <c r="B37" s="141" t="s">
        <v>223</v>
      </c>
      <c r="C37" s="97"/>
      <c r="D37" s="72">
        <v>1</v>
      </c>
      <c r="E37" s="73">
        <v>100</v>
      </c>
    </row>
    <row r="38" spans="1:5" ht="12.75">
      <c r="A38" s="176"/>
      <c r="B38" s="96"/>
      <c r="C38" s="97"/>
      <c r="D38" s="72"/>
      <c r="E38" s="73"/>
    </row>
    <row r="39" spans="1:5" ht="12.75">
      <c r="A39" s="176"/>
      <c r="B39" s="96" t="s">
        <v>150</v>
      </c>
      <c r="C39" s="97" t="s">
        <v>47</v>
      </c>
      <c r="D39" s="72"/>
      <c r="E39" s="73"/>
    </row>
    <row r="40" spans="1:5" ht="25.5">
      <c r="A40" s="176"/>
      <c r="B40" s="96" t="s">
        <v>216</v>
      </c>
      <c r="C40" s="142"/>
      <c r="D40" s="72"/>
      <c r="E40" s="143"/>
    </row>
    <row r="41" spans="1:5" ht="12.75">
      <c r="A41" s="176"/>
      <c r="B41" s="96"/>
      <c r="C41" s="142"/>
      <c r="D41" s="72"/>
      <c r="E41" s="143"/>
    </row>
    <row r="42" spans="1:5" ht="12.75">
      <c r="A42" s="176"/>
      <c r="B42" s="96"/>
      <c r="C42" s="142"/>
      <c r="D42" s="72"/>
      <c r="E42" s="143"/>
    </row>
    <row r="43" spans="1:5" ht="12.75">
      <c r="A43" s="176"/>
      <c r="B43" s="199" t="s">
        <v>89</v>
      </c>
      <c r="C43" s="200"/>
      <c r="D43" s="200"/>
      <c r="E43" s="201"/>
    </row>
    <row r="44" spans="1:5" ht="12.75">
      <c r="A44" s="176"/>
      <c r="B44" s="144" t="s">
        <v>25</v>
      </c>
      <c r="C44" s="97" t="s">
        <v>47</v>
      </c>
      <c r="D44" s="145"/>
      <c r="E44" s="146"/>
    </row>
    <row r="45" spans="1:5" ht="12.75">
      <c r="A45" s="176"/>
      <c r="B45" s="144" t="s">
        <v>26</v>
      </c>
      <c r="C45" s="97" t="s">
        <v>47</v>
      </c>
      <c r="D45" s="145"/>
      <c r="E45" s="146"/>
    </row>
    <row r="46" spans="1:5" ht="12.75">
      <c r="A46" s="176"/>
      <c r="B46" s="144" t="s">
        <v>20</v>
      </c>
      <c r="C46" s="97" t="s">
        <v>47</v>
      </c>
      <c r="D46" s="145"/>
      <c r="E46" s="146"/>
    </row>
    <row r="47" spans="1:5" ht="12.75" customHeight="1">
      <c r="A47" s="176"/>
      <c r="B47" s="144" t="s">
        <v>27</v>
      </c>
      <c r="C47" s="97" t="s">
        <v>47</v>
      </c>
      <c r="D47" s="145"/>
      <c r="E47" s="146"/>
    </row>
    <row r="48" spans="1:5" ht="12.75">
      <c r="A48" s="176"/>
      <c r="B48" s="144" t="s">
        <v>19</v>
      </c>
      <c r="C48" s="97" t="s">
        <v>47</v>
      </c>
      <c r="D48" s="145"/>
      <c r="E48" s="146"/>
    </row>
    <row r="49" spans="1:5" ht="36" customHeight="1">
      <c r="A49" s="176"/>
      <c r="B49" s="144" t="s">
        <v>28</v>
      </c>
      <c r="C49" s="97" t="s">
        <v>47</v>
      </c>
      <c r="D49" s="145"/>
      <c r="E49" s="146"/>
    </row>
    <row r="50" spans="1:5" ht="11.25" customHeight="1">
      <c r="A50" s="176"/>
      <c r="B50" s="144" t="s">
        <v>29</v>
      </c>
      <c r="C50" s="97" t="s">
        <v>47</v>
      </c>
      <c r="D50" s="145"/>
      <c r="E50" s="146"/>
    </row>
    <row r="51" spans="1:5" ht="12.75">
      <c r="A51" s="176"/>
      <c r="B51" s="144" t="s">
        <v>24</v>
      </c>
      <c r="C51" s="97" t="s">
        <v>47</v>
      </c>
      <c r="D51" s="145"/>
      <c r="E51" s="146"/>
    </row>
    <row r="52" spans="1:5" ht="12.75">
      <c r="A52" s="176"/>
      <c r="B52" s="144" t="s">
        <v>30</v>
      </c>
      <c r="C52" s="97" t="s">
        <v>47</v>
      </c>
      <c r="D52" s="145"/>
      <c r="E52" s="146"/>
    </row>
    <row r="53" spans="1:5" ht="25.5">
      <c r="A53" s="176"/>
      <c r="B53" s="144" t="s">
        <v>31</v>
      </c>
      <c r="C53" s="97" t="s">
        <v>47</v>
      </c>
      <c r="D53" s="145"/>
      <c r="E53" s="146"/>
    </row>
    <row r="54" spans="1:5" ht="24" customHeight="1">
      <c r="A54" s="177"/>
      <c r="B54" s="144" t="s">
        <v>32</v>
      </c>
      <c r="C54" s="97" t="s">
        <v>47</v>
      </c>
      <c r="D54" s="145"/>
      <c r="E54" s="146"/>
    </row>
    <row r="55" spans="1:5" ht="25.5">
      <c r="A55" s="193" t="s">
        <v>59</v>
      </c>
      <c r="B55" s="96" t="s">
        <v>157</v>
      </c>
      <c r="C55" s="93" t="s">
        <v>17</v>
      </c>
      <c r="D55" s="72">
        <v>28849.7</v>
      </c>
      <c r="E55" s="73">
        <v>108.2</v>
      </c>
    </row>
    <row r="56" spans="1:5" ht="12.75">
      <c r="A56" s="176"/>
      <c r="B56" s="187" t="s">
        <v>86</v>
      </c>
      <c r="C56" s="188"/>
      <c r="D56" s="188"/>
      <c r="E56" s="189"/>
    </row>
    <row r="57" spans="1:5" ht="12.75">
      <c r="A57" s="176"/>
      <c r="B57" s="140" t="s">
        <v>25</v>
      </c>
      <c r="C57" s="93" t="s">
        <v>17</v>
      </c>
      <c r="D57" s="145"/>
      <c r="E57" s="146"/>
    </row>
    <row r="58" spans="1:5" ht="12.75">
      <c r="A58" s="176"/>
      <c r="B58" s="140" t="s">
        <v>26</v>
      </c>
      <c r="C58" s="93" t="s">
        <v>17</v>
      </c>
      <c r="D58" s="145"/>
      <c r="E58" s="146"/>
    </row>
    <row r="59" spans="1:5" ht="12.75">
      <c r="A59" s="176"/>
      <c r="B59" s="140" t="s">
        <v>20</v>
      </c>
      <c r="C59" s="93" t="s">
        <v>17</v>
      </c>
      <c r="D59" s="145"/>
      <c r="E59" s="146"/>
    </row>
    <row r="60" spans="1:5" ht="12.75" customHeight="1">
      <c r="A60" s="176"/>
      <c r="B60" s="140" t="s">
        <v>27</v>
      </c>
      <c r="C60" s="93" t="s">
        <v>17</v>
      </c>
      <c r="D60" s="145"/>
      <c r="E60" s="146"/>
    </row>
    <row r="61" spans="1:5" ht="12.75">
      <c r="A61" s="176"/>
      <c r="B61" s="140" t="s">
        <v>19</v>
      </c>
      <c r="C61" s="93" t="s">
        <v>17</v>
      </c>
      <c r="D61" s="145"/>
      <c r="E61" s="146"/>
    </row>
    <row r="62" spans="1:5" ht="36.75" customHeight="1">
      <c r="A62" s="176"/>
      <c r="B62" s="140" t="s">
        <v>28</v>
      </c>
      <c r="C62" s="93" t="s">
        <v>17</v>
      </c>
      <c r="D62" s="145"/>
      <c r="E62" s="146"/>
    </row>
    <row r="63" spans="1:5" ht="12.75">
      <c r="A63" s="176"/>
      <c r="B63" s="140" t="s">
        <v>29</v>
      </c>
      <c r="C63" s="93" t="s">
        <v>17</v>
      </c>
      <c r="D63" s="145"/>
      <c r="E63" s="146"/>
    </row>
    <row r="64" spans="1:5" ht="12.75">
      <c r="A64" s="176"/>
      <c r="B64" s="140" t="s">
        <v>24</v>
      </c>
      <c r="C64" s="93" t="s">
        <v>17</v>
      </c>
      <c r="D64" s="145"/>
      <c r="E64" s="146"/>
    </row>
    <row r="65" spans="1:5" ht="12.75">
      <c r="A65" s="176"/>
      <c r="B65" s="140" t="s">
        <v>30</v>
      </c>
      <c r="C65" s="93" t="s">
        <v>17</v>
      </c>
      <c r="D65" s="145"/>
      <c r="E65" s="146"/>
    </row>
    <row r="66" spans="1:5" ht="25.5">
      <c r="A66" s="176"/>
      <c r="B66" s="140" t="s">
        <v>31</v>
      </c>
      <c r="C66" s="93" t="s">
        <v>17</v>
      </c>
      <c r="D66" s="145"/>
      <c r="E66" s="146"/>
    </row>
    <row r="67" spans="1:5" ht="26.25" thickBot="1">
      <c r="A67" s="194"/>
      <c r="B67" s="147" t="s">
        <v>32</v>
      </c>
      <c r="C67" s="148" t="s">
        <v>17</v>
      </c>
      <c r="D67" s="149"/>
      <c r="E67" s="150"/>
    </row>
    <row r="68" spans="1:5" ht="15.75" customHeight="1" thickBot="1">
      <c r="A68" s="118" t="s">
        <v>178</v>
      </c>
      <c r="B68" s="115"/>
      <c r="C68" s="115"/>
      <c r="D68" s="115"/>
      <c r="E68" s="179"/>
    </row>
    <row r="69" spans="1:5" ht="66.75" customHeight="1">
      <c r="A69" s="151" t="s">
        <v>52</v>
      </c>
      <c r="B69" s="138" t="s">
        <v>94</v>
      </c>
      <c r="C69" s="90" t="s">
        <v>60</v>
      </c>
      <c r="D69" s="70">
        <f>11082000+122300</f>
        <v>11204300</v>
      </c>
      <c r="E69" s="71">
        <v>660.8</v>
      </c>
    </row>
    <row r="70" spans="1:5" ht="19.5" customHeight="1">
      <c r="A70" s="207" t="s">
        <v>61</v>
      </c>
      <c r="B70" s="209" t="s">
        <v>151</v>
      </c>
      <c r="C70" s="152" t="s">
        <v>234</v>
      </c>
      <c r="D70" s="72">
        <v>12800000</v>
      </c>
      <c r="E70" s="73">
        <v>100.8</v>
      </c>
    </row>
    <row r="71" spans="1:5" ht="20.25" customHeight="1" thickBot="1">
      <c r="A71" s="208"/>
      <c r="B71" s="210"/>
      <c r="C71" s="153" t="s">
        <v>88</v>
      </c>
      <c r="D71" s="86">
        <f>32853+7912</f>
        <v>40765</v>
      </c>
      <c r="E71" s="87">
        <v>103.6</v>
      </c>
    </row>
    <row r="72" spans="1:5" ht="20.25" customHeight="1" hidden="1">
      <c r="A72" s="129"/>
      <c r="B72" s="154"/>
      <c r="C72" s="131"/>
      <c r="D72" s="155"/>
      <c r="E72" s="156"/>
    </row>
    <row r="73" spans="1:5" ht="21.75" customHeight="1" hidden="1">
      <c r="A73" s="132"/>
      <c r="B73" s="157"/>
      <c r="C73" s="97"/>
      <c r="D73" s="145"/>
      <c r="E73" s="146"/>
    </row>
    <row r="74" spans="1:5" ht="20.25" customHeight="1" hidden="1">
      <c r="A74" s="132"/>
      <c r="B74" s="157"/>
      <c r="C74" s="97"/>
      <c r="D74" s="145"/>
      <c r="E74" s="146"/>
    </row>
    <row r="75" spans="1:5" ht="23.25" customHeight="1" hidden="1">
      <c r="A75" s="132"/>
      <c r="B75" s="157"/>
      <c r="C75" s="97"/>
      <c r="D75" s="145"/>
      <c r="E75" s="146"/>
    </row>
    <row r="76" spans="1:5" ht="23.25" customHeight="1" hidden="1">
      <c r="A76" s="132"/>
      <c r="B76" s="157"/>
      <c r="C76" s="97"/>
      <c r="D76" s="145"/>
      <c r="E76" s="146"/>
    </row>
    <row r="77" spans="1:5" s="51" customFormat="1" ht="14.25" customHeight="1" thickBot="1">
      <c r="A77" s="190" t="s">
        <v>158</v>
      </c>
      <c r="B77" s="191"/>
      <c r="C77" s="191"/>
      <c r="D77" s="191"/>
      <c r="E77" s="192"/>
    </row>
    <row r="78" spans="1:5" ht="25.5">
      <c r="A78" s="175" t="s">
        <v>62</v>
      </c>
      <c r="B78" s="158" t="s">
        <v>95</v>
      </c>
      <c r="C78" s="90" t="s">
        <v>60</v>
      </c>
      <c r="D78" s="70">
        <f>D80+D81</f>
        <v>330181</v>
      </c>
      <c r="E78" s="71">
        <v>106.7</v>
      </c>
    </row>
    <row r="79" spans="1:5" ht="12.75">
      <c r="A79" s="176"/>
      <c r="B79" s="204" t="s">
        <v>87</v>
      </c>
      <c r="C79" s="205"/>
      <c r="D79" s="205"/>
      <c r="E79" s="206"/>
    </row>
    <row r="80" spans="1:5" ht="12.75">
      <c r="A80" s="176"/>
      <c r="B80" s="159" t="s">
        <v>6</v>
      </c>
      <c r="C80" s="93" t="s">
        <v>60</v>
      </c>
      <c r="D80" s="72">
        <v>218034</v>
      </c>
      <c r="E80" s="73">
        <v>117</v>
      </c>
    </row>
    <row r="81" spans="1:5" ht="12.75">
      <c r="A81" s="177"/>
      <c r="B81" s="159" t="s">
        <v>7</v>
      </c>
      <c r="C81" s="93" t="s">
        <v>60</v>
      </c>
      <c r="D81" s="72">
        <v>112147</v>
      </c>
      <c r="E81" s="73">
        <v>91</v>
      </c>
    </row>
    <row r="82" spans="1:5" s="50" customFormat="1" ht="27" customHeight="1">
      <c r="A82" s="202" t="s">
        <v>63</v>
      </c>
      <c r="B82" s="154" t="s">
        <v>8</v>
      </c>
      <c r="C82" s="154"/>
      <c r="D82" s="154"/>
      <c r="E82" s="160"/>
    </row>
    <row r="83" spans="1:5" s="50" customFormat="1" ht="12" customHeight="1">
      <c r="A83" s="202"/>
      <c r="B83" s="161" t="s">
        <v>9</v>
      </c>
      <c r="C83" s="162" t="s">
        <v>88</v>
      </c>
      <c r="D83" s="163" t="s">
        <v>222</v>
      </c>
      <c r="E83" s="164" t="s">
        <v>222</v>
      </c>
    </row>
    <row r="84" spans="1:5" s="50" customFormat="1" ht="12.75">
      <c r="A84" s="202"/>
      <c r="B84" s="161" t="s">
        <v>10</v>
      </c>
      <c r="C84" s="162" t="s">
        <v>88</v>
      </c>
      <c r="D84" s="163" t="s">
        <v>222</v>
      </c>
      <c r="E84" s="164" t="s">
        <v>222</v>
      </c>
    </row>
    <row r="85" spans="1:5" s="50" customFormat="1" ht="12" customHeight="1">
      <c r="A85" s="202"/>
      <c r="B85" s="161" t="s">
        <v>14</v>
      </c>
      <c r="C85" s="162" t="s">
        <v>88</v>
      </c>
      <c r="D85" s="163">
        <v>8</v>
      </c>
      <c r="E85" s="164">
        <v>10</v>
      </c>
    </row>
    <row r="86" spans="1:5" s="50" customFormat="1" ht="11.25" customHeight="1">
      <c r="A86" s="202"/>
      <c r="B86" s="161" t="s">
        <v>13</v>
      </c>
      <c r="C86" s="162" t="s">
        <v>88</v>
      </c>
      <c r="D86" s="163">
        <v>227</v>
      </c>
      <c r="E86" s="164">
        <v>146</v>
      </c>
    </row>
    <row r="87" spans="1:5" s="50" customFormat="1" ht="10.5" customHeight="1">
      <c r="A87" s="202"/>
      <c r="B87" s="161" t="s">
        <v>11</v>
      </c>
      <c r="C87" s="162" t="s">
        <v>16</v>
      </c>
      <c r="D87" s="163">
        <v>4109</v>
      </c>
      <c r="E87" s="164">
        <v>102</v>
      </c>
    </row>
    <row r="88" spans="1:5" s="50" customFormat="1" ht="12" customHeight="1" thickBot="1">
      <c r="A88" s="203"/>
      <c r="B88" s="165" t="s">
        <v>12</v>
      </c>
      <c r="C88" s="166" t="s">
        <v>15</v>
      </c>
      <c r="D88" s="167" t="s">
        <v>222</v>
      </c>
      <c r="E88" s="168" t="s">
        <v>222</v>
      </c>
    </row>
    <row r="89" spans="1:5" ht="15.75" customHeight="1" thickBot="1">
      <c r="A89" s="118" t="s">
        <v>179</v>
      </c>
      <c r="B89" s="115"/>
      <c r="C89" s="115"/>
      <c r="D89" s="115"/>
      <c r="E89" s="179"/>
    </row>
    <row r="90" spans="1:5" ht="12.75">
      <c r="A90" s="151" t="s">
        <v>152</v>
      </c>
      <c r="B90" s="169" t="s">
        <v>66</v>
      </c>
      <c r="C90" s="90" t="s">
        <v>18</v>
      </c>
      <c r="D90" s="70" t="s">
        <v>222</v>
      </c>
      <c r="E90" s="71" t="s">
        <v>222</v>
      </c>
    </row>
    <row r="91" spans="1:5" ht="12.75">
      <c r="A91" s="132" t="s">
        <v>53</v>
      </c>
      <c r="B91" s="135" t="s">
        <v>67</v>
      </c>
      <c r="C91" s="93" t="s">
        <v>18</v>
      </c>
      <c r="D91" s="72">
        <v>6137</v>
      </c>
      <c r="E91" s="73">
        <v>141.6</v>
      </c>
    </row>
    <row r="92" spans="1:5" ht="13.5" thickBot="1">
      <c r="A92" s="134" t="s">
        <v>65</v>
      </c>
      <c r="B92" s="170" t="s">
        <v>68</v>
      </c>
      <c r="C92" s="148" t="s">
        <v>18</v>
      </c>
      <c r="D92" s="86">
        <v>2470</v>
      </c>
      <c r="E92" s="87">
        <v>107.2</v>
      </c>
    </row>
    <row r="93" spans="1:5" ht="15.75" customHeight="1" thickBot="1">
      <c r="A93" s="118" t="s">
        <v>180</v>
      </c>
      <c r="B93" s="115"/>
      <c r="C93" s="115"/>
      <c r="D93" s="115"/>
      <c r="E93" s="179"/>
    </row>
    <row r="94" spans="1:5" ht="12.75">
      <c r="A94" s="175" t="s">
        <v>54</v>
      </c>
      <c r="B94" s="130" t="s">
        <v>159</v>
      </c>
      <c r="C94" s="124" t="s">
        <v>64</v>
      </c>
      <c r="D94" s="84">
        <f>D96</f>
        <v>112283</v>
      </c>
      <c r="E94" s="85">
        <v>149.8</v>
      </c>
    </row>
    <row r="95" spans="1:5" ht="12.75">
      <c r="A95" s="176"/>
      <c r="B95" s="187" t="s">
        <v>89</v>
      </c>
      <c r="C95" s="188"/>
      <c r="D95" s="188"/>
      <c r="E95" s="189"/>
    </row>
    <row r="96" spans="1:5" ht="12.75">
      <c r="A96" s="176"/>
      <c r="B96" s="171" t="s">
        <v>25</v>
      </c>
      <c r="C96" s="93" t="s">
        <v>18</v>
      </c>
      <c r="D96" s="72">
        <f>83972+27187+1124</f>
        <v>112283</v>
      </c>
      <c r="E96" s="73">
        <v>149.8</v>
      </c>
    </row>
    <row r="97" spans="1:5" ht="12.75">
      <c r="A97" s="176"/>
      <c r="B97" s="171" t="s">
        <v>26</v>
      </c>
      <c r="C97" s="93" t="s">
        <v>18</v>
      </c>
      <c r="D97" s="72"/>
      <c r="E97" s="73"/>
    </row>
    <row r="98" spans="1:5" ht="12.75">
      <c r="A98" s="176"/>
      <c r="B98" s="171" t="s">
        <v>20</v>
      </c>
      <c r="C98" s="93" t="s">
        <v>18</v>
      </c>
      <c r="D98" s="72"/>
      <c r="E98" s="73"/>
    </row>
    <row r="99" spans="1:5" ht="25.5" customHeight="1">
      <c r="A99" s="176"/>
      <c r="B99" s="171" t="s">
        <v>27</v>
      </c>
      <c r="C99" s="93" t="s">
        <v>18</v>
      </c>
      <c r="D99" s="72"/>
      <c r="E99" s="73"/>
    </row>
    <row r="100" spans="1:5" ht="12.75">
      <c r="A100" s="176"/>
      <c r="B100" s="171" t="s">
        <v>19</v>
      </c>
      <c r="C100" s="93" t="s">
        <v>18</v>
      </c>
      <c r="D100" s="72"/>
      <c r="E100" s="73"/>
    </row>
    <row r="101" spans="1:5" ht="37.5" customHeight="1">
      <c r="A101" s="176"/>
      <c r="B101" s="171" t="s">
        <v>28</v>
      </c>
      <c r="C101" s="93" t="s">
        <v>18</v>
      </c>
      <c r="D101" s="72"/>
      <c r="E101" s="73"/>
    </row>
    <row r="102" spans="1:5" ht="12.75">
      <c r="A102" s="176"/>
      <c r="B102" s="171" t="s">
        <v>29</v>
      </c>
      <c r="C102" s="93" t="s">
        <v>18</v>
      </c>
      <c r="D102" s="72"/>
      <c r="E102" s="73"/>
    </row>
    <row r="103" spans="1:5" ht="12.75">
      <c r="A103" s="176"/>
      <c r="B103" s="140" t="s">
        <v>24</v>
      </c>
      <c r="C103" s="93" t="s">
        <v>18</v>
      </c>
      <c r="D103" s="72"/>
      <c r="E103" s="73"/>
    </row>
    <row r="104" spans="1:5" ht="12.75">
      <c r="A104" s="176"/>
      <c r="B104" s="140" t="s">
        <v>30</v>
      </c>
      <c r="C104" s="93" t="s">
        <v>18</v>
      </c>
      <c r="D104" s="72"/>
      <c r="E104" s="73"/>
    </row>
    <row r="105" spans="1:5" ht="25.5">
      <c r="A105" s="176"/>
      <c r="B105" s="140" t="s">
        <v>31</v>
      </c>
      <c r="C105" s="93" t="s">
        <v>18</v>
      </c>
      <c r="D105" s="72"/>
      <c r="E105" s="73"/>
    </row>
    <row r="106" spans="1:5" ht="25.5">
      <c r="A106" s="177"/>
      <c r="B106" s="172" t="s">
        <v>32</v>
      </c>
      <c r="C106" s="93" t="s">
        <v>18</v>
      </c>
      <c r="D106" s="72"/>
      <c r="E106" s="73"/>
    </row>
    <row r="107" spans="1:5" ht="24" customHeight="1">
      <c r="A107" s="214" t="s">
        <v>55</v>
      </c>
      <c r="B107" s="4" t="s">
        <v>167</v>
      </c>
      <c r="C107" s="2" t="s">
        <v>18</v>
      </c>
      <c r="D107" s="59"/>
      <c r="E107" s="60"/>
    </row>
    <row r="108" spans="1:5" ht="12.75">
      <c r="A108" s="215"/>
      <c r="B108" s="211" t="s">
        <v>86</v>
      </c>
      <c r="C108" s="212"/>
      <c r="D108" s="212"/>
      <c r="E108" s="213"/>
    </row>
    <row r="109" spans="1:5" ht="12.75">
      <c r="A109" s="215"/>
      <c r="B109" s="4" t="s">
        <v>128</v>
      </c>
      <c r="C109" s="2" t="s">
        <v>18</v>
      </c>
      <c r="D109" s="59"/>
      <c r="E109" s="60"/>
    </row>
    <row r="110" spans="1:5" ht="12" customHeight="1">
      <c r="A110" s="215"/>
      <c r="B110" s="4" t="s">
        <v>129</v>
      </c>
      <c r="C110" s="2" t="s">
        <v>18</v>
      </c>
      <c r="D110" s="59"/>
      <c r="E110" s="60"/>
    </row>
    <row r="111" spans="1:5" ht="12" customHeight="1">
      <c r="A111" s="215"/>
      <c r="B111" s="4" t="s">
        <v>130</v>
      </c>
      <c r="C111" s="2" t="s">
        <v>18</v>
      </c>
      <c r="D111" s="59"/>
      <c r="E111" s="60"/>
    </row>
    <row r="112" spans="1:5" ht="11.25" customHeight="1">
      <c r="A112" s="215"/>
      <c r="B112" s="4" t="s">
        <v>165</v>
      </c>
      <c r="C112" s="2" t="s">
        <v>18</v>
      </c>
      <c r="D112" s="59"/>
      <c r="E112" s="60"/>
    </row>
    <row r="113" spans="1:5" ht="12" customHeight="1">
      <c r="A113" s="216"/>
      <c r="B113" s="4" t="s">
        <v>131</v>
      </c>
      <c r="C113" s="2" t="s">
        <v>18</v>
      </c>
      <c r="D113" s="59"/>
      <c r="E113" s="60"/>
    </row>
    <row r="114" spans="1:5" ht="12" customHeight="1">
      <c r="A114" s="48" t="s">
        <v>69</v>
      </c>
      <c r="B114" s="19" t="s">
        <v>127</v>
      </c>
      <c r="C114" s="2" t="s">
        <v>18</v>
      </c>
      <c r="D114" s="74"/>
      <c r="E114" s="75"/>
    </row>
    <row r="115" spans="1:5" ht="12" customHeight="1">
      <c r="A115" s="48" t="s">
        <v>125</v>
      </c>
      <c r="B115" s="3" t="s">
        <v>40</v>
      </c>
      <c r="C115" s="5" t="s">
        <v>35</v>
      </c>
      <c r="D115" s="74"/>
      <c r="E115" s="75"/>
    </row>
    <row r="116" spans="1:5" ht="13.5" customHeight="1" thickBot="1">
      <c r="A116" s="17" t="s">
        <v>161</v>
      </c>
      <c r="B116" s="4" t="s">
        <v>41</v>
      </c>
      <c r="C116" s="5" t="s">
        <v>164</v>
      </c>
      <c r="D116" s="74"/>
      <c r="E116" s="75"/>
    </row>
    <row r="117" spans="1:5" ht="15.75" customHeight="1" thickBot="1">
      <c r="A117" s="217" t="s">
        <v>181</v>
      </c>
      <c r="B117" s="218"/>
      <c r="C117" s="218"/>
      <c r="D117" s="218"/>
      <c r="E117" s="219"/>
    </row>
    <row r="118" spans="1:5" ht="32.25" customHeight="1">
      <c r="A118" s="220" t="s">
        <v>197</v>
      </c>
      <c r="B118" s="123" t="s">
        <v>185</v>
      </c>
      <c r="C118" s="124" t="s">
        <v>18</v>
      </c>
      <c r="D118" s="84">
        <v>86392</v>
      </c>
      <c r="E118" s="85">
        <v>214</v>
      </c>
    </row>
    <row r="119" spans="1:5" ht="12.75">
      <c r="A119" s="215"/>
      <c r="B119" s="187" t="s">
        <v>162</v>
      </c>
      <c r="C119" s="188"/>
      <c r="D119" s="188"/>
      <c r="E119" s="189"/>
    </row>
    <row r="120" spans="1:5" ht="12.75">
      <c r="A120" s="215"/>
      <c r="B120" s="96" t="s">
        <v>20</v>
      </c>
      <c r="C120" s="93" t="s">
        <v>18</v>
      </c>
      <c r="D120" s="72"/>
      <c r="E120" s="73"/>
    </row>
    <row r="121" spans="1:5" ht="12.75">
      <c r="A121" s="215"/>
      <c r="B121" s="96" t="s">
        <v>21</v>
      </c>
      <c r="C121" s="93" t="s">
        <v>18</v>
      </c>
      <c r="D121" s="72">
        <v>86392</v>
      </c>
      <c r="E121" s="73">
        <v>214</v>
      </c>
    </row>
    <row r="122" spans="1:5" ht="12.75">
      <c r="A122" s="216"/>
      <c r="B122" s="96" t="s">
        <v>19</v>
      </c>
      <c r="C122" s="93" t="s">
        <v>18</v>
      </c>
      <c r="D122" s="72"/>
      <c r="E122" s="73"/>
    </row>
    <row r="123" spans="1:5" ht="12.75">
      <c r="A123" s="224" t="s">
        <v>198</v>
      </c>
      <c r="B123" s="221" t="s">
        <v>80</v>
      </c>
      <c r="C123" s="222"/>
      <c r="D123" s="222"/>
      <c r="E123" s="223"/>
    </row>
    <row r="124" spans="1:5" ht="12.75">
      <c r="A124" s="225"/>
      <c r="B124" s="96" t="s">
        <v>187</v>
      </c>
      <c r="C124" s="93" t="s">
        <v>81</v>
      </c>
      <c r="D124" s="72">
        <v>147</v>
      </c>
      <c r="E124" s="73">
        <v>88</v>
      </c>
    </row>
    <row r="125" spans="1:5" ht="12.75">
      <c r="A125" s="225"/>
      <c r="B125" s="96" t="s">
        <v>186</v>
      </c>
      <c r="C125" s="93" t="s">
        <v>81</v>
      </c>
      <c r="D125" s="72">
        <v>359</v>
      </c>
      <c r="E125" s="73">
        <v>432</v>
      </c>
    </row>
    <row r="126" spans="1:5" ht="12.75" customHeight="1" thickBot="1">
      <c r="A126" s="226"/>
      <c r="B126" s="125" t="s">
        <v>210</v>
      </c>
      <c r="C126" s="126" t="s">
        <v>81</v>
      </c>
      <c r="D126" s="127">
        <v>2.9</v>
      </c>
      <c r="E126" s="128">
        <v>31</v>
      </c>
    </row>
    <row r="127" spans="1:5" ht="34.5" customHeight="1" thickBot="1">
      <c r="A127" s="217" t="s">
        <v>169</v>
      </c>
      <c r="B127" s="218"/>
      <c r="C127" s="218"/>
      <c r="D127" s="218"/>
      <c r="E127" s="219"/>
    </row>
    <row r="128" spans="1:5" ht="15" customHeight="1">
      <c r="A128" s="220" t="s">
        <v>70</v>
      </c>
      <c r="B128" s="89" t="s">
        <v>194</v>
      </c>
      <c r="C128" s="90" t="s">
        <v>18</v>
      </c>
      <c r="D128" s="91">
        <f>D130+D139</f>
        <v>66173.575</v>
      </c>
      <c r="E128" s="120">
        <v>674.8</v>
      </c>
    </row>
    <row r="129" spans="1:5" ht="12.75">
      <c r="A129" s="232"/>
      <c r="B129" s="187" t="s">
        <v>86</v>
      </c>
      <c r="C129" s="188"/>
      <c r="D129" s="188"/>
      <c r="E129" s="189"/>
    </row>
    <row r="130" spans="1:5" ht="12.75">
      <c r="A130" s="232"/>
      <c r="B130" s="92" t="s">
        <v>173</v>
      </c>
      <c r="C130" s="93" t="s">
        <v>18</v>
      </c>
      <c r="D130" s="94">
        <f>D132+D133+D134+D135+D136+D138</f>
        <v>31184.175</v>
      </c>
      <c r="E130" s="73">
        <v>139.7</v>
      </c>
    </row>
    <row r="131" spans="1:5" ht="12.75">
      <c r="A131" s="232"/>
      <c r="B131" s="96" t="s">
        <v>86</v>
      </c>
      <c r="C131" s="93"/>
      <c r="D131" s="97"/>
      <c r="E131" s="95"/>
    </row>
    <row r="132" spans="1:5" ht="12.75">
      <c r="A132" s="232"/>
      <c r="B132" s="96" t="s">
        <v>193</v>
      </c>
      <c r="C132" s="93" t="s">
        <v>18</v>
      </c>
      <c r="D132" s="97">
        <f>14356.8+3.59+0.405+24.294+0.005+179.239+2.453+0.3</f>
        <v>14567.085999999998</v>
      </c>
      <c r="E132" s="73">
        <v>141</v>
      </c>
    </row>
    <row r="133" spans="1:5" ht="12.75" customHeight="1">
      <c r="A133" s="232"/>
      <c r="B133" s="96" t="s">
        <v>171</v>
      </c>
      <c r="C133" s="93" t="s">
        <v>18</v>
      </c>
      <c r="D133" s="97">
        <f>0.06+112.664+0.14</f>
        <v>112.864</v>
      </c>
      <c r="E133" s="73">
        <v>213</v>
      </c>
    </row>
    <row r="134" spans="1:5" ht="12.75">
      <c r="A134" s="232"/>
      <c r="B134" s="96" t="s">
        <v>22</v>
      </c>
      <c r="C134" s="93" t="s">
        <v>18</v>
      </c>
      <c r="D134" s="97">
        <f>584.142+15.658</f>
        <v>599.8000000000001</v>
      </c>
      <c r="E134" s="73">
        <v>407.5</v>
      </c>
    </row>
    <row r="135" spans="1:5" ht="12.75">
      <c r="A135" s="232"/>
      <c r="B135" s="96" t="s">
        <v>235</v>
      </c>
      <c r="C135" s="93" t="s">
        <v>236</v>
      </c>
      <c r="D135" s="97">
        <v>13932.5</v>
      </c>
      <c r="E135" s="98">
        <v>140.1</v>
      </c>
    </row>
    <row r="136" spans="1:5" ht="12.75">
      <c r="A136" s="232"/>
      <c r="B136" s="96" t="s">
        <v>237</v>
      </c>
      <c r="C136" s="93" t="s">
        <v>236</v>
      </c>
      <c r="D136" s="97">
        <f>670.37+0.4+0.5+1305.86+24.895</f>
        <v>2002.0249999999999</v>
      </c>
      <c r="E136" s="98">
        <v>109.1</v>
      </c>
    </row>
    <row r="137" spans="1:5" ht="11.25" customHeight="1">
      <c r="A137" s="232"/>
      <c r="B137" s="96" t="s">
        <v>174</v>
      </c>
      <c r="C137" s="93" t="s">
        <v>18</v>
      </c>
      <c r="D137" s="97" t="s">
        <v>222</v>
      </c>
      <c r="E137" s="73" t="s">
        <v>222</v>
      </c>
    </row>
    <row r="138" spans="1:5" ht="27" customHeight="1">
      <c r="A138" s="232"/>
      <c r="B138" s="96" t="s">
        <v>195</v>
      </c>
      <c r="C138" s="93" t="s">
        <v>18</v>
      </c>
      <c r="D138" s="72">
        <v>-30.1</v>
      </c>
      <c r="E138" s="73">
        <v>-547.3</v>
      </c>
    </row>
    <row r="139" spans="1:5" ht="15" customHeight="1">
      <c r="A139" s="232"/>
      <c r="B139" s="92" t="s">
        <v>175</v>
      </c>
      <c r="C139" s="93" t="s">
        <v>18</v>
      </c>
      <c r="D139" s="99">
        <f>D140+D141+D142+D144+D145</f>
        <v>34989.399999999994</v>
      </c>
      <c r="E139" s="73">
        <v>356.8</v>
      </c>
    </row>
    <row r="140" spans="1:5" ht="27" customHeight="1">
      <c r="A140" s="232"/>
      <c r="B140" s="96" t="s">
        <v>170</v>
      </c>
      <c r="C140" s="93" t="s">
        <v>18</v>
      </c>
      <c r="D140" s="72">
        <v>9741.9</v>
      </c>
      <c r="E140" s="73">
        <v>122</v>
      </c>
    </row>
    <row r="141" spans="1:5" ht="27" customHeight="1">
      <c r="A141" s="232"/>
      <c r="B141" s="100" t="s">
        <v>90</v>
      </c>
      <c r="C141" s="93" t="s">
        <v>18</v>
      </c>
      <c r="D141" s="72">
        <v>89.1</v>
      </c>
      <c r="E141" s="73" t="s">
        <v>222</v>
      </c>
    </row>
    <row r="142" spans="1:5" ht="27" customHeight="1">
      <c r="A142" s="232"/>
      <c r="B142" s="101" t="s">
        <v>71</v>
      </c>
      <c r="C142" s="93" t="s">
        <v>18</v>
      </c>
      <c r="D142" s="72">
        <v>7971.8</v>
      </c>
      <c r="E142" s="73">
        <v>388.3</v>
      </c>
    </row>
    <row r="143" spans="1:5" ht="15.75" customHeight="1">
      <c r="A143" s="232"/>
      <c r="B143" s="102" t="s">
        <v>182</v>
      </c>
      <c r="C143" s="93" t="s">
        <v>18</v>
      </c>
      <c r="D143" s="72" t="s">
        <v>222</v>
      </c>
      <c r="E143" s="73" t="s">
        <v>222</v>
      </c>
    </row>
    <row r="144" spans="1:5" ht="12.75">
      <c r="A144" s="232"/>
      <c r="B144" s="103" t="s">
        <v>72</v>
      </c>
      <c r="C144" s="93" t="s">
        <v>18</v>
      </c>
      <c r="D144" s="72">
        <v>111.8</v>
      </c>
      <c r="E144" s="73">
        <v>-20.5</v>
      </c>
    </row>
    <row r="145" spans="1:5" ht="28.5" customHeight="1">
      <c r="A145" s="232"/>
      <c r="B145" s="103" t="s">
        <v>184</v>
      </c>
      <c r="C145" s="93" t="s">
        <v>18</v>
      </c>
      <c r="D145" s="72">
        <v>17074.8</v>
      </c>
      <c r="E145" s="73">
        <v>5191.5</v>
      </c>
    </row>
    <row r="146" spans="1:6" ht="11.25" customHeight="1">
      <c r="A146" s="214" t="s">
        <v>79</v>
      </c>
      <c r="B146" s="53" t="s">
        <v>96</v>
      </c>
      <c r="C146" s="2" t="s">
        <v>18</v>
      </c>
      <c r="D146" s="99">
        <f>D147+D148+D149+D150+D151+D153+D154+D156+D157+D158</f>
        <v>28818.999999999993</v>
      </c>
      <c r="E146" s="73">
        <v>81.8</v>
      </c>
      <c r="F146" s="104"/>
    </row>
    <row r="147" spans="1:6" ht="12" customHeight="1">
      <c r="A147" s="232"/>
      <c r="B147" s="4" t="s">
        <v>23</v>
      </c>
      <c r="C147" s="2" t="s">
        <v>18</v>
      </c>
      <c r="D147" s="72">
        <v>15759</v>
      </c>
      <c r="E147" s="73">
        <v>135.3</v>
      </c>
      <c r="F147" s="88"/>
    </row>
    <row r="148" spans="1:6" ht="12" customHeight="1">
      <c r="A148" s="232"/>
      <c r="B148" s="6" t="s">
        <v>137</v>
      </c>
      <c r="C148" s="2" t="s">
        <v>18</v>
      </c>
      <c r="D148" s="72">
        <v>314</v>
      </c>
      <c r="E148" s="73">
        <v>218.5</v>
      </c>
      <c r="F148" s="88"/>
    </row>
    <row r="149" spans="1:6" ht="25.5" customHeight="1">
      <c r="A149" s="232"/>
      <c r="B149" s="7" t="s">
        <v>138</v>
      </c>
      <c r="C149" s="2" t="s">
        <v>18</v>
      </c>
      <c r="D149" s="72">
        <v>67.4</v>
      </c>
      <c r="E149" s="73">
        <v>449.3</v>
      </c>
      <c r="F149" s="88"/>
    </row>
    <row r="150" spans="1:6" ht="12" customHeight="1">
      <c r="A150" s="232"/>
      <c r="B150" s="6" t="s">
        <v>139</v>
      </c>
      <c r="C150" s="2" t="s">
        <v>18</v>
      </c>
      <c r="D150" s="72">
        <v>2269.4</v>
      </c>
      <c r="E150" s="73">
        <v>141.9</v>
      </c>
      <c r="F150" s="105"/>
    </row>
    <row r="151" spans="1:6" ht="12" customHeight="1">
      <c r="A151" s="232"/>
      <c r="B151" s="6" t="s">
        <v>140</v>
      </c>
      <c r="C151" s="2" t="s">
        <v>18</v>
      </c>
      <c r="D151" s="72">
        <v>5801.9</v>
      </c>
      <c r="E151" s="73">
        <v>32.92</v>
      </c>
      <c r="F151" s="88"/>
    </row>
    <row r="152" spans="1:6" ht="12.75">
      <c r="A152" s="232"/>
      <c r="B152" s="6" t="s">
        <v>172</v>
      </c>
      <c r="C152" s="2" t="s">
        <v>18</v>
      </c>
      <c r="D152" s="72" t="s">
        <v>222</v>
      </c>
      <c r="E152" s="73" t="s">
        <v>222</v>
      </c>
      <c r="F152" s="88"/>
    </row>
    <row r="153" spans="1:6" ht="13.5" customHeight="1">
      <c r="A153" s="232"/>
      <c r="B153" s="6" t="s">
        <v>141</v>
      </c>
      <c r="C153" s="2" t="s">
        <v>18</v>
      </c>
      <c r="D153" s="72">
        <v>164.6</v>
      </c>
      <c r="E153" s="73">
        <v>187</v>
      </c>
      <c r="F153" s="88"/>
    </row>
    <row r="154" spans="1:6" ht="12.75" customHeight="1">
      <c r="A154" s="232"/>
      <c r="B154" s="11" t="s">
        <v>211</v>
      </c>
      <c r="C154" s="2" t="s">
        <v>18</v>
      </c>
      <c r="D154" s="72">
        <v>3763.6</v>
      </c>
      <c r="E154" s="73">
        <v>103.4</v>
      </c>
      <c r="F154" s="88"/>
    </row>
    <row r="155" spans="1:6" ht="12.75" customHeight="1">
      <c r="A155" s="232"/>
      <c r="B155" s="7" t="s">
        <v>212</v>
      </c>
      <c r="C155" s="2" t="s">
        <v>18</v>
      </c>
      <c r="D155" s="106" t="s">
        <v>222</v>
      </c>
      <c r="E155" s="73" t="s">
        <v>222</v>
      </c>
      <c r="F155" s="88"/>
    </row>
    <row r="156" spans="1:6" ht="12.75" customHeight="1">
      <c r="A156" s="232"/>
      <c r="B156" s="7" t="s">
        <v>142</v>
      </c>
      <c r="C156" s="2" t="s">
        <v>18</v>
      </c>
      <c r="D156" s="72">
        <v>286.6</v>
      </c>
      <c r="E156" s="73">
        <v>107.3</v>
      </c>
      <c r="F156" s="88"/>
    </row>
    <row r="157" spans="1:6" ht="12.75" customHeight="1">
      <c r="A157" s="232"/>
      <c r="B157" s="7" t="s">
        <v>213</v>
      </c>
      <c r="C157" s="2" t="s">
        <v>18</v>
      </c>
      <c r="D157" s="72">
        <v>246.1</v>
      </c>
      <c r="E157" s="73">
        <v>2050.8</v>
      </c>
      <c r="F157" s="88"/>
    </row>
    <row r="158" spans="1:6" ht="13.5" customHeight="1">
      <c r="A158" s="232"/>
      <c r="B158" s="7" t="s">
        <v>217</v>
      </c>
      <c r="C158" s="2" t="s">
        <v>18</v>
      </c>
      <c r="D158" s="72">
        <v>146.4</v>
      </c>
      <c r="E158" s="73">
        <v>91.5</v>
      </c>
      <c r="F158" s="88"/>
    </row>
    <row r="159" spans="1:6" ht="13.5" customHeight="1">
      <c r="A159" s="232"/>
      <c r="B159" s="7" t="s">
        <v>214</v>
      </c>
      <c r="C159" s="2" t="s">
        <v>18</v>
      </c>
      <c r="D159" s="72" t="s">
        <v>222</v>
      </c>
      <c r="E159" s="73" t="s">
        <v>222</v>
      </c>
      <c r="F159" s="88"/>
    </row>
    <row r="160" spans="1:5" ht="26.25" customHeight="1">
      <c r="A160" s="232"/>
      <c r="B160" s="8" t="s">
        <v>215</v>
      </c>
      <c r="C160" s="2" t="s">
        <v>18</v>
      </c>
      <c r="D160" s="72" t="s">
        <v>222</v>
      </c>
      <c r="E160" s="73" t="s">
        <v>222</v>
      </c>
    </row>
    <row r="161" spans="1:5" ht="27.75" customHeight="1">
      <c r="A161" s="48" t="s">
        <v>199</v>
      </c>
      <c r="B161" s="4" t="s">
        <v>98</v>
      </c>
      <c r="C161" s="2" t="s">
        <v>163</v>
      </c>
      <c r="D161" s="72">
        <v>6208.2</v>
      </c>
      <c r="E161" s="73">
        <v>668.3</v>
      </c>
    </row>
    <row r="162" spans="1:5" ht="26.25" thickBot="1">
      <c r="A162" s="55" t="s">
        <v>200</v>
      </c>
      <c r="B162" s="14" t="s">
        <v>97</v>
      </c>
      <c r="C162" s="16" t="s">
        <v>163</v>
      </c>
      <c r="D162" s="86">
        <v>2703.7</v>
      </c>
      <c r="E162" s="87">
        <v>81.1</v>
      </c>
    </row>
    <row r="163" spans="1:5" ht="19.5" customHeight="1" thickBot="1">
      <c r="A163" s="58"/>
      <c r="B163" s="230" t="s">
        <v>196</v>
      </c>
      <c r="C163" s="230"/>
      <c r="D163" s="230"/>
      <c r="E163" s="231"/>
    </row>
    <row r="164" spans="1:5" ht="53.25" customHeight="1" thickBot="1">
      <c r="A164" s="54" t="s">
        <v>73</v>
      </c>
      <c r="B164" s="52" t="s">
        <v>160</v>
      </c>
      <c r="C164" s="20" t="s">
        <v>34</v>
      </c>
      <c r="D164" s="121">
        <v>14392.2</v>
      </c>
      <c r="E164" s="122">
        <v>24.9</v>
      </c>
    </row>
    <row r="165" spans="1:5" ht="21" customHeight="1" thickBot="1">
      <c r="A165" s="233" t="s">
        <v>168</v>
      </c>
      <c r="B165" s="230"/>
      <c r="C165" s="230"/>
      <c r="D165" s="230"/>
      <c r="E165" s="231"/>
    </row>
    <row r="166" spans="1:5" ht="25.5">
      <c r="A166" s="63" t="s">
        <v>74</v>
      </c>
      <c r="B166" s="64" t="s">
        <v>188</v>
      </c>
      <c r="C166" s="65" t="s">
        <v>36</v>
      </c>
      <c r="D166" s="66" t="s">
        <v>224</v>
      </c>
      <c r="E166" s="83">
        <v>77</v>
      </c>
    </row>
    <row r="167" spans="1:5" ht="15.75" customHeight="1">
      <c r="A167" s="67"/>
      <c r="B167" s="57" t="s">
        <v>189</v>
      </c>
      <c r="C167" s="5" t="s">
        <v>36</v>
      </c>
      <c r="D167" s="62" t="s">
        <v>225</v>
      </c>
      <c r="E167" s="82">
        <v>96</v>
      </c>
    </row>
    <row r="168" spans="1:5" ht="15" customHeight="1">
      <c r="A168" s="68" t="s">
        <v>201</v>
      </c>
      <c r="B168" s="9" t="s">
        <v>37</v>
      </c>
      <c r="C168" s="12" t="s">
        <v>38</v>
      </c>
      <c r="D168" s="80">
        <v>43</v>
      </c>
      <c r="E168" s="81">
        <v>102.4</v>
      </c>
    </row>
    <row r="169" spans="1:5" ht="16.5" customHeight="1">
      <c r="A169" s="68" t="s">
        <v>202</v>
      </c>
      <c r="B169" s="3" t="s">
        <v>39</v>
      </c>
      <c r="C169" s="5" t="s">
        <v>33</v>
      </c>
      <c r="D169" s="76">
        <v>5.28</v>
      </c>
      <c r="E169" s="82">
        <v>96.5</v>
      </c>
    </row>
    <row r="170" spans="1:5" ht="25.5">
      <c r="A170" s="13" t="s">
        <v>203</v>
      </c>
      <c r="B170" s="18" t="s">
        <v>99</v>
      </c>
      <c r="C170" s="5" t="s">
        <v>33</v>
      </c>
      <c r="D170" s="61">
        <v>0</v>
      </c>
      <c r="E170" s="77">
        <v>0</v>
      </c>
    </row>
    <row r="171" spans="1:5" ht="26.25" customHeight="1">
      <c r="A171" s="13" t="s">
        <v>204</v>
      </c>
      <c r="B171" s="4" t="s">
        <v>100</v>
      </c>
      <c r="C171" s="5" t="s">
        <v>33</v>
      </c>
      <c r="D171" s="61">
        <v>98.23</v>
      </c>
      <c r="E171" s="77">
        <v>102.2</v>
      </c>
    </row>
    <row r="172" spans="1:5" ht="39.75" customHeight="1">
      <c r="A172" s="214" t="s">
        <v>205</v>
      </c>
      <c r="B172" s="4" t="s">
        <v>190</v>
      </c>
      <c r="C172" s="5" t="s">
        <v>33</v>
      </c>
      <c r="D172" s="59" t="s">
        <v>222</v>
      </c>
      <c r="E172" s="60" t="s">
        <v>222</v>
      </c>
    </row>
    <row r="173" spans="1:5" ht="16.5" customHeight="1">
      <c r="A173" s="234"/>
      <c r="B173" s="227" t="s">
        <v>86</v>
      </c>
      <c r="C173" s="228"/>
      <c r="D173" s="228"/>
      <c r="E173" s="229"/>
    </row>
    <row r="174" spans="1:5" ht="13.5" customHeight="1">
      <c r="A174" s="234"/>
      <c r="B174" s="4" t="s">
        <v>42</v>
      </c>
      <c r="C174" s="5" t="s">
        <v>33</v>
      </c>
      <c r="D174" s="59" t="s">
        <v>222</v>
      </c>
      <c r="E174" s="60" t="s">
        <v>222</v>
      </c>
    </row>
    <row r="175" spans="1:5" ht="12.75" customHeight="1">
      <c r="A175" s="234"/>
      <c r="B175" s="4" t="s">
        <v>43</v>
      </c>
      <c r="C175" s="5" t="s">
        <v>33</v>
      </c>
      <c r="D175" s="59" t="s">
        <v>222</v>
      </c>
      <c r="E175" s="60" t="s">
        <v>222</v>
      </c>
    </row>
    <row r="176" spans="1:5" ht="12" customHeight="1">
      <c r="A176" s="234"/>
      <c r="B176" s="4" t="s">
        <v>44</v>
      </c>
      <c r="C176" s="5" t="s">
        <v>33</v>
      </c>
      <c r="D176" s="59" t="s">
        <v>222</v>
      </c>
      <c r="E176" s="60" t="s">
        <v>222</v>
      </c>
    </row>
    <row r="177" spans="1:5" ht="11.25" customHeight="1">
      <c r="A177" s="234"/>
      <c r="B177" s="4" t="s">
        <v>45</v>
      </c>
      <c r="C177" s="5" t="s">
        <v>46</v>
      </c>
      <c r="D177" s="59" t="s">
        <v>222</v>
      </c>
      <c r="E177" s="60" t="s">
        <v>222</v>
      </c>
    </row>
    <row r="178" spans="1:5" ht="13.5" customHeight="1">
      <c r="A178" s="68" t="s">
        <v>206</v>
      </c>
      <c r="B178" s="4" t="s">
        <v>101</v>
      </c>
      <c r="C178" s="5" t="s">
        <v>3</v>
      </c>
      <c r="D178" s="61">
        <v>230</v>
      </c>
      <c r="E178" s="77">
        <v>77</v>
      </c>
    </row>
    <row r="179" spans="1:5" ht="27.75" customHeight="1">
      <c r="A179" s="68" t="s">
        <v>207</v>
      </c>
      <c r="B179" s="4" t="s">
        <v>102</v>
      </c>
      <c r="C179" s="5" t="s">
        <v>3</v>
      </c>
      <c r="D179" s="61">
        <v>1728</v>
      </c>
      <c r="E179" s="77">
        <v>97.7</v>
      </c>
    </row>
    <row r="180" spans="1:5" ht="27.75" customHeight="1">
      <c r="A180" s="68" t="s">
        <v>208</v>
      </c>
      <c r="B180" s="4" t="s">
        <v>103</v>
      </c>
      <c r="C180" s="5" t="s">
        <v>34</v>
      </c>
      <c r="D180" s="61">
        <v>1.2</v>
      </c>
      <c r="E180" s="77">
        <v>74</v>
      </c>
    </row>
    <row r="181" spans="1:5" ht="29.25" customHeight="1" thickBot="1">
      <c r="A181" s="55" t="s">
        <v>209</v>
      </c>
      <c r="B181" s="14" t="s">
        <v>104</v>
      </c>
      <c r="C181" s="15" t="s">
        <v>34</v>
      </c>
      <c r="D181" s="78">
        <v>11.8</v>
      </c>
      <c r="E181" s="79">
        <v>104</v>
      </c>
    </row>
    <row r="182" ht="15" customHeight="1">
      <c r="A182" s="56"/>
    </row>
    <row r="183" ht="24" customHeight="1">
      <c r="A183" s="56"/>
    </row>
    <row r="184" ht="12.75">
      <c r="A184" s="56"/>
    </row>
    <row r="185" ht="12.75">
      <c r="A185" s="56"/>
    </row>
    <row r="191" ht="10.5" customHeight="1"/>
    <row r="192" ht="11.25" customHeight="1"/>
    <row r="193" ht="11.25" customHeight="1"/>
    <row r="194" ht="11.25" customHeight="1"/>
    <row r="195" ht="11.25" customHeight="1"/>
    <row r="198" ht="25.5" customHeight="1"/>
    <row r="199" ht="12.75" customHeight="1"/>
    <row r="290" ht="37.5" customHeight="1"/>
    <row r="301" ht="12.75" customHeight="1"/>
    <row r="302" ht="65.2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3" ht="13.5" customHeight="1"/>
    <row r="315" ht="12" customHeight="1"/>
    <row r="319" ht="13.5" customHeight="1"/>
    <row r="320" ht="64.5" customHeight="1"/>
    <row r="326" ht="13.5" customHeight="1"/>
    <row r="329" ht="14.25" customHeight="1"/>
    <row r="357" ht="12.75" customHeight="1"/>
    <row r="386" ht="13.5" customHeight="1"/>
    <row r="395" ht="39.75" customHeight="1"/>
    <row r="402" ht="13.5" customHeight="1"/>
    <row r="407" ht="14.25" customHeight="1"/>
    <row r="408" ht="24" customHeight="1"/>
  </sheetData>
  <sheetProtection/>
  <mergeCells count="45">
    <mergeCell ref="B173:E173"/>
    <mergeCell ref="B163:E163"/>
    <mergeCell ref="A128:A145"/>
    <mergeCell ref="A146:A160"/>
    <mergeCell ref="A165:E165"/>
    <mergeCell ref="A172:A177"/>
    <mergeCell ref="B123:E123"/>
    <mergeCell ref="A123:A126"/>
    <mergeCell ref="A127:E127"/>
    <mergeCell ref="B129:E129"/>
    <mergeCell ref="B108:E108"/>
    <mergeCell ref="A107:A113"/>
    <mergeCell ref="A117:E117"/>
    <mergeCell ref="A118:A122"/>
    <mergeCell ref="B119:E119"/>
    <mergeCell ref="B34:E34"/>
    <mergeCell ref="A82:A88"/>
    <mergeCell ref="B95:E95"/>
    <mergeCell ref="A89:E89"/>
    <mergeCell ref="A93:E93"/>
    <mergeCell ref="A94:A106"/>
    <mergeCell ref="A78:A81"/>
    <mergeCell ref="B79:E79"/>
    <mergeCell ref="A70:A71"/>
    <mergeCell ref="B70:B71"/>
    <mergeCell ref="A4:E4"/>
    <mergeCell ref="B56:E56"/>
    <mergeCell ref="B20:E20"/>
    <mergeCell ref="A77:E77"/>
    <mergeCell ref="A68:E68"/>
    <mergeCell ref="A55:A67"/>
    <mergeCell ref="A7:A8"/>
    <mergeCell ref="C7:C8"/>
    <mergeCell ref="B43:E43"/>
    <mergeCell ref="A33:A54"/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D25"/>
  <sheetViews>
    <sheetView zoomScalePageLayoutView="0" workbookViewId="0" topLeftCell="A7">
      <selection activeCell="G11" sqref="G11"/>
    </sheetView>
  </sheetViews>
  <sheetFormatPr defaultColWidth="9.00390625" defaultRowHeight="12.75"/>
  <cols>
    <col min="1" max="1" width="49.875" style="31" customWidth="1"/>
    <col min="2" max="2" width="10.75390625" style="37" customWidth="1"/>
    <col min="3" max="3" width="16.375" style="22" customWidth="1"/>
    <col min="4" max="4" width="18.25390625" style="22" customWidth="1"/>
    <col min="5" max="16384" width="9.125" style="21" customWidth="1"/>
  </cols>
  <sheetData>
    <row r="1" spans="1:4" ht="15.75">
      <c r="A1" s="26"/>
      <c r="B1" s="32"/>
      <c r="C1" s="235" t="s">
        <v>105</v>
      </c>
      <c r="D1" s="235"/>
    </row>
    <row r="2" spans="1:4" ht="15.75">
      <c r="A2" s="26"/>
      <c r="B2" s="32"/>
      <c r="C2" s="23"/>
      <c r="D2" s="23"/>
    </row>
    <row r="3" spans="1:4" ht="15" customHeight="1">
      <c r="A3" s="236" t="s">
        <v>106</v>
      </c>
      <c r="B3" s="236"/>
      <c r="C3" s="237"/>
      <c r="D3" s="237"/>
    </row>
    <row r="4" spans="1:4" ht="15">
      <c r="A4" s="237"/>
      <c r="B4" s="237"/>
      <c r="C4" s="237"/>
      <c r="D4" s="237"/>
    </row>
    <row r="5" spans="1:4" ht="21" customHeight="1">
      <c r="A5" s="238" t="s">
        <v>226</v>
      </c>
      <c r="B5" s="238"/>
      <c r="C5" s="238"/>
      <c r="D5" s="238"/>
    </row>
    <row r="6" spans="1:4" ht="32.25" customHeight="1">
      <c r="A6" s="240" t="s">
        <v>227</v>
      </c>
      <c r="B6" s="240"/>
      <c r="C6" s="240"/>
      <c r="D6" s="240"/>
    </row>
    <row r="7" spans="1:4" ht="21" customHeight="1">
      <c r="A7" s="238"/>
      <c r="B7" s="238"/>
      <c r="C7" s="238"/>
      <c r="D7" s="238"/>
    </row>
    <row r="8" spans="1:4" ht="15.75">
      <c r="A8" s="239" t="s">
        <v>228</v>
      </c>
      <c r="B8" s="239"/>
      <c r="C8" s="239"/>
      <c r="D8" s="239"/>
    </row>
    <row r="9" spans="1:4" ht="12.75" customHeight="1">
      <c r="A9" s="27"/>
      <c r="B9" s="33"/>
      <c r="C9" s="24"/>
      <c r="D9" s="24"/>
    </row>
    <row r="10" spans="1:4" ht="60.75" customHeight="1">
      <c r="A10" s="28"/>
      <c r="B10" s="34" t="s">
        <v>83</v>
      </c>
      <c r="C10" s="49" t="s">
        <v>107</v>
      </c>
      <c r="D10" s="25" t="s">
        <v>153</v>
      </c>
    </row>
    <row r="11" spans="1:4" ht="25.5">
      <c r="A11" s="29" t="s">
        <v>126</v>
      </c>
      <c r="B11" s="35" t="s">
        <v>34</v>
      </c>
      <c r="C11" s="111">
        <f>11082+122.3</f>
        <v>11204.3</v>
      </c>
      <c r="D11" s="111">
        <v>105.5</v>
      </c>
    </row>
    <row r="12" spans="1:4" ht="15">
      <c r="A12" s="30" t="s">
        <v>109</v>
      </c>
      <c r="B12" s="36" t="s">
        <v>3</v>
      </c>
      <c r="C12" s="111">
        <f>1817+140</f>
        <v>1957</v>
      </c>
      <c r="D12" s="111">
        <v>99.6</v>
      </c>
    </row>
    <row r="13" spans="1:4" ht="15">
      <c r="A13" s="30" t="s">
        <v>110</v>
      </c>
      <c r="B13" s="36" t="s">
        <v>47</v>
      </c>
      <c r="C13" s="111">
        <f>1</f>
        <v>1</v>
      </c>
      <c r="D13" s="111">
        <v>100</v>
      </c>
    </row>
    <row r="14" spans="1:4" ht="15">
      <c r="A14" s="29" t="s">
        <v>111</v>
      </c>
      <c r="B14" s="35" t="s">
        <v>17</v>
      </c>
      <c r="C14" s="111">
        <f>(31382+25497)/2</f>
        <v>28439.5</v>
      </c>
      <c r="D14" s="111">
        <v>102.7</v>
      </c>
    </row>
    <row r="15" spans="1:4" ht="38.25">
      <c r="A15" s="29" t="s">
        <v>108</v>
      </c>
      <c r="B15" s="35"/>
      <c r="C15" s="111"/>
      <c r="D15" s="111"/>
    </row>
    <row r="16" spans="1:4" ht="15">
      <c r="A16" s="69" t="s">
        <v>229</v>
      </c>
      <c r="B16" s="36" t="s">
        <v>230</v>
      </c>
      <c r="C16" s="111">
        <v>32853</v>
      </c>
      <c r="D16" s="111">
        <v>101.5</v>
      </c>
    </row>
    <row r="17" spans="1:4" ht="15">
      <c r="A17" s="69" t="s">
        <v>231</v>
      </c>
      <c r="B17" s="36" t="s">
        <v>230</v>
      </c>
      <c r="C17" s="111">
        <v>7912</v>
      </c>
      <c r="D17" s="111">
        <v>105.6</v>
      </c>
    </row>
    <row r="18" spans="1:4" ht="15">
      <c r="A18" s="69" t="s">
        <v>232</v>
      </c>
      <c r="B18" s="35" t="s">
        <v>233</v>
      </c>
      <c r="C18" s="111">
        <v>12.8</v>
      </c>
      <c r="D18" s="111">
        <v>100.8</v>
      </c>
    </row>
    <row r="19" spans="1:4" ht="15">
      <c r="A19" s="30" t="s">
        <v>146</v>
      </c>
      <c r="B19" s="36" t="s">
        <v>18</v>
      </c>
      <c r="C19" s="111">
        <f>C20+C21</f>
        <v>23696057</v>
      </c>
      <c r="D19" s="111"/>
    </row>
    <row r="20" spans="1:4" ht="15">
      <c r="A20" s="30" t="s">
        <v>238</v>
      </c>
      <c r="B20" s="36"/>
      <c r="C20" s="111">
        <f>2738275+15251</f>
        <v>2753526</v>
      </c>
      <c r="D20" s="111">
        <v>46.25</v>
      </c>
    </row>
    <row r="21" spans="1:4" ht="15">
      <c r="A21" s="30" t="s">
        <v>239</v>
      </c>
      <c r="B21" s="36"/>
      <c r="C21" s="111">
        <f>20929040+13491</f>
        <v>20942531</v>
      </c>
      <c r="D21" s="111">
        <v>136.1</v>
      </c>
    </row>
    <row r="22" spans="1:4" ht="15">
      <c r="A22" s="30" t="s">
        <v>191</v>
      </c>
      <c r="B22" s="36"/>
      <c r="C22" s="111"/>
      <c r="D22" s="111"/>
    </row>
    <row r="23" spans="1:4" ht="15">
      <c r="A23" s="30" t="s">
        <v>192</v>
      </c>
      <c r="B23" s="36"/>
      <c r="C23" s="111">
        <f>44419+2801</f>
        <v>47220</v>
      </c>
      <c r="D23" s="111">
        <v>105.85</v>
      </c>
    </row>
    <row r="24" spans="1:4" ht="15">
      <c r="A24" s="30" t="s">
        <v>132</v>
      </c>
      <c r="B24" s="36" t="s">
        <v>18</v>
      </c>
      <c r="C24" s="111">
        <f>1025853+11637</f>
        <v>1037490</v>
      </c>
      <c r="D24" s="111">
        <v>184</v>
      </c>
    </row>
    <row r="25" spans="1:4" ht="15">
      <c r="A25" s="30" t="s">
        <v>135</v>
      </c>
      <c r="B25" s="36" t="s">
        <v>18</v>
      </c>
      <c r="C25" s="111">
        <f>83972+1124</f>
        <v>85096</v>
      </c>
      <c r="D25" s="111">
        <v>715.4</v>
      </c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N26"/>
  <sheetViews>
    <sheetView zoomScale="85" zoomScaleNormal="85" zoomScalePageLayoutView="0" workbookViewId="0" topLeftCell="A17">
      <selection activeCell="G22" sqref="G22"/>
    </sheetView>
  </sheetViews>
  <sheetFormatPr defaultColWidth="9.00390625" defaultRowHeight="12.75"/>
  <cols>
    <col min="1" max="1" width="7.00390625" style="39" customWidth="1"/>
    <col min="2" max="2" width="25.75390625" style="41" customWidth="1"/>
    <col min="3" max="3" width="12.875" style="38" customWidth="1"/>
    <col min="4" max="4" width="12.00390625" style="42" customWidth="1"/>
    <col min="5" max="5" width="12.125" style="39" customWidth="1"/>
    <col min="6" max="6" width="9.125" style="39" customWidth="1"/>
    <col min="7" max="7" width="11.75390625" style="39" bestFit="1" customWidth="1"/>
    <col min="8" max="8" width="8.625" style="39" customWidth="1"/>
    <col min="9" max="9" width="8.00390625" style="39" customWidth="1"/>
    <col min="10" max="10" width="12.00390625" style="39" customWidth="1"/>
    <col min="11" max="11" width="7.875" style="39" customWidth="1"/>
    <col min="12" max="12" width="8.00390625" style="39" customWidth="1"/>
    <col min="13" max="13" width="13.625" style="39" customWidth="1"/>
    <col min="14" max="14" width="0.2421875" style="39" hidden="1" customWidth="1"/>
    <col min="15" max="16384" width="9.125" style="39" customWidth="1"/>
  </cols>
  <sheetData>
    <row r="1" spans="2:14" ht="15.75" customHeight="1">
      <c r="B1" s="246" t="s">
        <v>112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</row>
    <row r="2" spans="2:14" ht="15.75"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</row>
    <row r="3" spans="2:14" ht="15.75">
      <c r="B3" s="247" t="s">
        <v>123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</row>
    <row r="4" spans="2:14" ht="15.75" customHeight="1">
      <c r="B4" s="249" t="s">
        <v>124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43"/>
    </row>
    <row r="5" spans="2:14" ht="15.75">
      <c r="B5" s="248" t="s">
        <v>251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43"/>
    </row>
    <row r="6" spans="2:14" ht="15.75">
      <c r="B6" s="44"/>
      <c r="C6" s="45"/>
      <c r="D6" s="45"/>
      <c r="E6" s="45"/>
      <c r="F6" s="45"/>
      <c r="G6" s="45"/>
      <c r="H6" s="45"/>
      <c r="I6" s="45"/>
      <c r="J6" s="45"/>
      <c r="K6" s="250"/>
      <c r="L6" s="250"/>
      <c r="M6" s="46"/>
      <c r="N6" s="43"/>
    </row>
    <row r="7" spans="1:14" ht="78.75" customHeight="1">
      <c r="A7" s="244" t="s">
        <v>242</v>
      </c>
      <c r="B7" s="242" t="s">
        <v>118</v>
      </c>
      <c r="C7" s="242" t="s">
        <v>119</v>
      </c>
      <c r="D7" s="242" t="s">
        <v>120</v>
      </c>
      <c r="E7" s="242" t="s">
        <v>121</v>
      </c>
      <c r="F7" s="242" t="s">
        <v>143</v>
      </c>
      <c r="G7" s="242"/>
      <c r="H7" s="242" t="s">
        <v>243</v>
      </c>
      <c r="I7" s="242"/>
      <c r="J7" s="108" t="s">
        <v>244</v>
      </c>
      <c r="K7" s="242" t="s">
        <v>144</v>
      </c>
      <c r="L7" s="242"/>
      <c r="M7" s="242" t="s">
        <v>122</v>
      </c>
      <c r="N7" s="43"/>
    </row>
    <row r="8" spans="1:14" ht="15.75">
      <c r="A8" s="244"/>
      <c r="B8" s="242"/>
      <c r="C8" s="242"/>
      <c r="D8" s="242"/>
      <c r="E8" s="242"/>
      <c r="F8" s="108" t="s">
        <v>113</v>
      </c>
      <c r="G8" s="108" t="s">
        <v>114</v>
      </c>
      <c r="H8" s="108" t="s">
        <v>115</v>
      </c>
      <c r="I8" s="108" t="s">
        <v>116</v>
      </c>
      <c r="J8" s="108"/>
      <c r="K8" s="108" t="s">
        <v>113</v>
      </c>
      <c r="L8" s="108" t="s">
        <v>116</v>
      </c>
      <c r="M8" s="242"/>
      <c r="N8" s="43"/>
    </row>
    <row r="9" spans="1:14" ht="89.25">
      <c r="A9" s="40">
        <v>1</v>
      </c>
      <c r="B9" s="107" t="s">
        <v>240</v>
      </c>
      <c r="C9" s="107" t="s">
        <v>241</v>
      </c>
      <c r="D9" s="107">
        <v>2012</v>
      </c>
      <c r="E9" s="107"/>
      <c r="F9" s="107"/>
      <c r="G9" s="113">
        <v>1177.86</v>
      </c>
      <c r="H9" s="107"/>
      <c r="I9" s="107"/>
      <c r="J9" s="107">
        <v>1177.86</v>
      </c>
      <c r="K9" s="107"/>
      <c r="L9" s="107">
        <v>1177.86</v>
      </c>
      <c r="M9" s="107">
        <v>1177.86</v>
      </c>
      <c r="N9" s="43"/>
    </row>
    <row r="10" spans="1:14" ht="51">
      <c r="A10" s="40">
        <f>A9+1</f>
        <v>2</v>
      </c>
      <c r="B10" s="112" t="s">
        <v>245</v>
      </c>
      <c r="C10" s="107" t="s">
        <v>241</v>
      </c>
      <c r="D10" s="107">
        <v>2012</v>
      </c>
      <c r="E10" s="107"/>
      <c r="F10" s="107"/>
      <c r="G10" s="109">
        <v>2099.8</v>
      </c>
      <c r="H10" s="107"/>
      <c r="I10" s="107"/>
      <c r="J10" s="114">
        <v>2099.8</v>
      </c>
      <c r="K10" s="114"/>
      <c r="L10" s="114">
        <v>496.84</v>
      </c>
      <c r="M10" s="114">
        <v>496.84</v>
      </c>
      <c r="N10" s="43"/>
    </row>
    <row r="11" spans="1:14" ht="51">
      <c r="A11" s="40">
        <f aca="true" t="shared" si="0" ref="A11:A18">A10+1</f>
        <v>3</v>
      </c>
      <c r="B11" s="112" t="s">
        <v>246</v>
      </c>
      <c r="C11" s="107" t="s">
        <v>241</v>
      </c>
      <c r="D11" s="107">
        <v>2012</v>
      </c>
      <c r="E11" s="107"/>
      <c r="F11" s="107"/>
      <c r="G11" s="109">
        <v>2478.9</v>
      </c>
      <c r="H11" s="107"/>
      <c r="I11" s="107"/>
      <c r="J11" s="107">
        <v>2478.9</v>
      </c>
      <c r="K11" s="107"/>
      <c r="L11" s="107">
        <v>2478.9</v>
      </c>
      <c r="M11" s="107">
        <v>2478.9</v>
      </c>
      <c r="N11" s="43"/>
    </row>
    <row r="12" spans="1:14" ht="51">
      <c r="A12" s="40">
        <f t="shared" si="0"/>
        <v>4</v>
      </c>
      <c r="B12" s="112" t="s">
        <v>247</v>
      </c>
      <c r="C12" s="107" t="s">
        <v>241</v>
      </c>
      <c r="D12" s="107">
        <v>2012</v>
      </c>
      <c r="E12" s="107"/>
      <c r="F12" s="107"/>
      <c r="G12" s="109">
        <v>904.87</v>
      </c>
      <c r="H12" s="107"/>
      <c r="I12" s="107"/>
      <c r="J12" s="109">
        <v>904.87</v>
      </c>
      <c r="K12" s="107"/>
      <c r="L12" s="109">
        <v>904.87</v>
      </c>
      <c r="M12" s="109">
        <v>904.87</v>
      </c>
      <c r="N12" s="43"/>
    </row>
    <row r="13" spans="1:14" ht="51">
      <c r="A13" s="40">
        <f t="shared" si="0"/>
        <v>5</v>
      </c>
      <c r="B13" s="112" t="s">
        <v>248</v>
      </c>
      <c r="C13" s="107" t="s">
        <v>241</v>
      </c>
      <c r="D13" s="107">
        <v>2012</v>
      </c>
      <c r="E13" s="107"/>
      <c r="F13" s="107"/>
      <c r="G13" s="109">
        <v>351.4</v>
      </c>
      <c r="H13" s="107"/>
      <c r="I13" s="107"/>
      <c r="J13" s="109">
        <v>351.4</v>
      </c>
      <c r="K13" s="107"/>
      <c r="L13" s="109">
        <v>351.4</v>
      </c>
      <c r="M13" s="109">
        <v>351.4</v>
      </c>
      <c r="N13" s="43"/>
    </row>
    <row r="14" spans="1:14" ht="51">
      <c r="A14" s="40">
        <f t="shared" si="0"/>
        <v>6</v>
      </c>
      <c r="B14" s="112" t="s">
        <v>248</v>
      </c>
      <c r="C14" s="107" t="s">
        <v>241</v>
      </c>
      <c r="D14" s="107">
        <v>2012</v>
      </c>
      <c r="E14" s="107"/>
      <c r="F14" s="107"/>
      <c r="G14" s="109">
        <v>297.085</v>
      </c>
      <c r="H14" s="107"/>
      <c r="I14" s="107"/>
      <c r="J14" s="109">
        <v>297.085</v>
      </c>
      <c r="K14" s="107"/>
      <c r="L14" s="109">
        <v>297.085</v>
      </c>
      <c r="M14" s="109">
        <v>297.085</v>
      </c>
      <c r="N14" s="43"/>
    </row>
    <row r="15" spans="1:14" ht="51">
      <c r="A15" s="40">
        <f t="shared" si="0"/>
        <v>7</v>
      </c>
      <c r="B15" s="112" t="s">
        <v>249</v>
      </c>
      <c r="C15" s="107" t="s">
        <v>241</v>
      </c>
      <c r="D15" s="107">
        <v>2012</v>
      </c>
      <c r="E15" s="107"/>
      <c r="F15" s="107"/>
      <c r="G15" s="109">
        <v>267.96</v>
      </c>
      <c r="H15" s="107"/>
      <c r="I15" s="107"/>
      <c r="J15" s="109">
        <v>267.96</v>
      </c>
      <c r="K15" s="107"/>
      <c r="L15" s="109"/>
      <c r="M15" s="109"/>
      <c r="N15" s="43"/>
    </row>
    <row r="16" spans="1:14" ht="51">
      <c r="A16" s="40">
        <f t="shared" si="0"/>
        <v>8</v>
      </c>
      <c r="B16" s="112" t="s">
        <v>252</v>
      </c>
      <c r="C16" s="107" t="s">
        <v>241</v>
      </c>
      <c r="D16" s="107">
        <v>2012</v>
      </c>
      <c r="E16" s="107"/>
      <c r="F16" s="107"/>
      <c r="G16" s="109">
        <v>249.942</v>
      </c>
      <c r="H16" s="107"/>
      <c r="I16" s="107"/>
      <c r="J16" s="109">
        <v>249.942</v>
      </c>
      <c r="K16" s="114"/>
      <c r="L16" s="109"/>
      <c r="M16" s="109"/>
      <c r="N16" s="43"/>
    </row>
    <row r="17" spans="1:14" ht="51">
      <c r="A17" s="40">
        <f t="shared" si="0"/>
        <v>9</v>
      </c>
      <c r="B17" s="112" t="s">
        <v>252</v>
      </c>
      <c r="C17" s="107" t="s">
        <v>241</v>
      </c>
      <c r="D17" s="107">
        <v>2012</v>
      </c>
      <c r="E17" s="107"/>
      <c r="F17" s="107"/>
      <c r="G17" s="109">
        <v>900.998</v>
      </c>
      <c r="H17" s="107"/>
      <c r="I17" s="107"/>
      <c r="J17" s="109">
        <v>900.998</v>
      </c>
      <c r="K17" s="114"/>
      <c r="L17" s="109"/>
      <c r="M17" s="109"/>
      <c r="N17" s="43"/>
    </row>
    <row r="18" spans="1:14" ht="63" customHeight="1">
      <c r="A18" s="40">
        <f t="shared" si="0"/>
        <v>10</v>
      </c>
      <c r="B18" s="112" t="s">
        <v>246</v>
      </c>
      <c r="C18" s="107" t="s">
        <v>241</v>
      </c>
      <c r="D18" s="107">
        <v>2012</v>
      </c>
      <c r="E18" s="107"/>
      <c r="F18" s="107"/>
      <c r="G18" s="109">
        <v>1424.58</v>
      </c>
      <c r="H18" s="107"/>
      <c r="I18" s="107"/>
      <c r="J18" s="109">
        <v>1424.58</v>
      </c>
      <c r="K18" s="114"/>
      <c r="L18" s="109"/>
      <c r="M18" s="109"/>
      <c r="N18" s="43"/>
    </row>
    <row r="19" spans="1:14" ht="63" customHeight="1">
      <c r="A19" s="40">
        <v>11</v>
      </c>
      <c r="B19" s="110" t="s">
        <v>246</v>
      </c>
      <c r="C19" s="107" t="s">
        <v>241</v>
      </c>
      <c r="D19" s="107">
        <v>2012</v>
      </c>
      <c r="E19" s="107"/>
      <c r="F19" s="107"/>
      <c r="G19" s="109">
        <v>1818.25</v>
      </c>
      <c r="H19" s="107"/>
      <c r="I19" s="107"/>
      <c r="J19" s="109">
        <v>1818.25</v>
      </c>
      <c r="K19" s="114"/>
      <c r="L19" s="109"/>
      <c r="M19" s="109"/>
      <c r="N19" s="43"/>
    </row>
    <row r="20" spans="1:14" ht="63" customHeight="1">
      <c r="A20" s="40">
        <v>12</v>
      </c>
      <c r="B20" s="110" t="s">
        <v>246</v>
      </c>
      <c r="C20" s="107" t="s">
        <v>241</v>
      </c>
      <c r="D20" s="107">
        <v>2012</v>
      </c>
      <c r="E20" s="107"/>
      <c r="F20" s="107"/>
      <c r="G20" s="109">
        <v>1670.56</v>
      </c>
      <c r="H20" s="107"/>
      <c r="I20" s="107"/>
      <c r="J20" s="109">
        <v>1670.56</v>
      </c>
      <c r="K20" s="114"/>
      <c r="L20" s="109"/>
      <c r="M20" s="109"/>
      <c r="N20" s="43"/>
    </row>
    <row r="21" spans="1:14" ht="63" customHeight="1">
      <c r="A21" s="40">
        <v>13</v>
      </c>
      <c r="B21" s="110" t="s">
        <v>250</v>
      </c>
      <c r="C21" s="107" t="s">
        <v>241</v>
      </c>
      <c r="D21" s="107">
        <v>2012</v>
      </c>
      <c r="E21" s="107"/>
      <c r="F21" s="107"/>
      <c r="G21" s="109">
        <v>750</v>
      </c>
      <c r="H21" s="107"/>
      <c r="I21" s="107"/>
      <c r="J21" s="109">
        <v>750</v>
      </c>
      <c r="K21" s="114"/>
      <c r="L21" s="109"/>
      <c r="M21" s="109"/>
      <c r="N21" s="43"/>
    </row>
    <row r="22" spans="2:14" ht="15.75">
      <c r="B22" s="44"/>
      <c r="C22" s="44"/>
      <c r="D22" s="44"/>
      <c r="E22" s="44"/>
      <c r="F22" s="44"/>
      <c r="G22" s="119">
        <f>SUM(G9:G21)</f>
        <v>14392.204999999998</v>
      </c>
      <c r="H22" s="44"/>
      <c r="I22" s="44"/>
      <c r="J22" s="44"/>
      <c r="K22" s="44"/>
      <c r="L22" s="44"/>
      <c r="M22" s="44"/>
      <c r="N22" s="43"/>
    </row>
    <row r="23" spans="2:14" ht="15.75">
      <c r="B23" s="245" t="s">
        <v>147</v>
      </c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</row>
    <row r="24" spans="2:14" ht="15.75">
      <c r="B24" s="243" t="s">
        <v>117</v>
      </c>
      <c r="C24" s="243"/>
      <c r="D24" s="243"/>
      <c r="E24" s="243"/>
      <c r="F24" s="243"/>
      <c r="G24" s="44"/>
      <c r="H24" s="44"/>
      <c r="I24" s="44"/>
      <c r="J24" s="44"/>
      <c r="K24" s="44"/>
      <c r="L24" s="44"/>
      <c r="M24" s="44"/>
      <c r="N24" s="43"/>
    </row>
    <row r="25" spans="2:14" ht="15.75">
      <c r="B25" s="241" t="s">
        <v>145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</row>
    <row r="26" spans="2:14" ht="15.75"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</row>
  </sheetData>
  <sheetProtection/>
  <mergeCells count="18">
    <mergeCell ref="A7:A8"/>
    <mergeCell ref="B23:N23"/>
    <mergeCell ref="B1:N1"/>
    <mergeCell ref="B2:N2"/>
    <mergeCell ref="B3:N3"/>
    <mergeCell ref="B5:M5"/>
    <mergeCell ref="B4:M4"/>
    <mergeCell ref="K6:L6"/>
    <mergeCell ref="B25:N26"/>
    <mergeCell ref="B7:B8"/>
    <mergeCell ref="C7:C8"/>
    <mergeCell ref="D7:D8"/>
    <mergeCell ref="E7:E8"/>
    <mergeCell ref="M7:M8"/>
    <mergeCell ref="B24:F24"/>
    <mergeCell ref="F7:G7"/>
    <mergeCell ref="H7:I7"/>
    <mergeCell ref="K7:L7"/>
  </mergeCells>
  <printOptions/>
  <pageMargins left="0.17" right="0.17" top="0.3937007874015748" bottom="0.3937007874015748" header="0.5118110236220472" footer="0.5118110236220472"/>
  <pageSetup horizontalDpi="600" verticalDpi="600" orientation="landscape" paperSize="9" scale="9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2012-08-21T09:19:49Z</cp:lastPrinted>
  <dcterms:created xsi:type="dcterms:W3CDTF">2007-10-25T07:17:21Z</dcterms:created>
  <dcterms:modified xsi:type="dcterms:W3CDTF">2012-09-18T12:43:00Z</dcterms:modified>
  <cp:category/>
  <cp:version/>
  <cp:contentType/>
  <cp:contentStatus/>
</cp:coreProperties>
</file>